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30"/>
  </bookViews>
  <sheets>
    <sheet name="Sheet2" sheetId="2" r:id="rId1"/>
  </sheets>
  <definedNames>
    <definedName name="_xlnm._FilterDatabase" localSheetId="0" hidden="1">Sheet2!$A$7:$R$245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1C0DE953B3F24AC68CDA7A4B6AF3193A" descr="3142418731510196992515"/>
        <xdr:cNvPicPr/>
      </xdr:nvPicPr>
      <xdr:blipFill>
        <a:blip r:embed="rId1"/>
        <a:stretch>
          <a:fillRect/>
        </a:stretch>
      </xdr:blipFill>
      <xdr:spPr>
        <a:xfrm>
          <a:off x="0" y="0"/>
          <a:ext cx="209550" cy="852170"/>
        </a:xfrm>
        <a:prstGeom prst="rect">
          <a:avLst/>
        </a:prstGeom>
        <a:noFill/>
        <a:ln w="9525">
          <a:noFill/>
        </a:ln>
      </xdr:spPr>
    </xdr:pic>
  </etc:cellImage>
</etc:cellImages>
</file>

<file path=xl/sharedStrings.xml><?xml version="1.0" encoding="utf-8"?>
<sst xmlns="http://schemas.openxmlformats.org/spreadsheetml/2006/main" count="1922" uniqueCount="781">
  <si>
    <t>附件2</t>
  </si>
  <si>
    <t>甘肃省山丹县县级巩固拓展脱贫攻坚成果和乡村振兴项目库项目表(年初)</t>
  </si>
  <si>
    <t>序号</t>
  </si>
  <si>
    <t>项目名称</t>
  </si>
  <si>
    <t>建设
性质</t>
  </si>
  <si>
    <t>建设
起止
年限</t>
  </si>
  <si>
    <t>建设
地点</t>
  </si>
  <si>
    <t>建设内容与规模</t>
  </si>
  <si>
    <t>投资
估算
（万元）</t>
  </si>
  <si>
    <t>绩效目标</t>
  </si>
  <si>
    <t>项目
主管
单位</t>
  </si>
  <si>
    <t>项目
实施
单位</t>
  </si>
  <si>
    <t>入库
时间</t>
  </si>
  <si>
    <t>备注</t>
  </si>
  <si>
    <t>项目效益情况及利益联结机制</t>
  </si>
  <si>
    <t>受益
村数
（个）</t>
  </si>
  <si>
    <t>受益
户数
（万户）</t>
  </si>
  <si>
    <t>受益人数
（万人）</t>
  </si>
  <si>
    <t>脱贫村</t>
  </si>
  <si>
    <t>其他村</t>
  </si>
  <si>
    <t>脱贫户
（含监测对象）</t>
  </si>
  <si>
    <t>其他农户</t>
  </si>
  <si>
    <t>脱贫人口数
（含监测对象）</t>
  </si>
  <si>
    <t>其他人口数</t>
  </si>
  <si>
    <t>合计</t>
  </si>
  <si>
    <t>一、产业项目</t>
  </si>
  <si>
    <t>种植养殖加工服务</t>
  </si>
  <si>
    <t>东乐镇五墩产业基地冷库建设项目</t>
  </si>
  <si>
    <t>新建</t>
  </si>
  <si>
    <t>2022年1月-2022年12月</t>
  </si>
  <si>
    <t>东乐镇   五墩村</t>
  </si>
  <si>
    <t xml:space="preserve">投资600万元，在五墩村产业基地新建库容1800吨冷库1座，配套压缩机、制冰机等附属设备。                                                                                                                                                </t>
  </si>
  <si>
    <t>通过项目资金投入，进一步完善基地产业链，增加群众收入，促进脱贫攻坚与乡村振兴有机融合，巩固脱贫攻坚成果。受益群众528户，1761人，受益贫困户11户38人。</t>
  </si>
  <si>
    <t>县商务局</t>
  </si>
  <si>
    <t>东乐镇人民政府</t>
  </si>
  <si>
    <t>2022年</t>
  </si>
  <si>
    <t>优质藜麦示范基地建设项目</t>
  </si>
  <si>
    <t>各乡镇</t>
  </si>
  <si>
    <t>投资300万元，在霍城镇、李桥乡、大马营镇，开展种质资源保护和良种体系建设，改造建设100亩以上高标准藜麦良种繁育基地6个，配套开展新品种等试验示范，不断集成完善绿色高产高效栽培技术，扶持企业、农民专业合作社等新型经营主体3个，培训经营管理型、专业生产型和技能服务型等高素质农民20人以上，积极开展“甘味”藜麦系列品牌培育，不断优化产业布局，完善利益联结机制，推动品种培优、品质提升、品牌打造，初步构建区域化布局、集约化种植、标准化生产、精深化加工、品牌化营销的产业发展格局。</t>
  </si>
  <si>
    <t>通过项目资金投入，进一步完善基地产业链，增加群众收入，促进脱贫攻坚与乡村振兴有机融合，巩固脱贫攻坚成果。</t>
  </si>
  <si>
    <t>县农业农村局</t>
  </si>
  <si>
    <t>各乡镇人民政府</t>
  </si>
  <si>
    <t>藜麦</t>
  </si>
  <si>
    <t>特色产业倍增行动马铃薯高产种薯种植示范建设项目</t>
  </si>
  <si>
    <t>投资500万元，扶持补助马铃薯种薯繁育示范。一是扶持马铃薯种薯生产经营主体应用水肥一体化技术5000亩，对连片面积300亩以上的经营主体，每亩补贴200元，共计补助100万元。鼓励使用本县种业企业微型薯、原种开展种薯生产。对购买使用县内种薯企业微型薯，在县内开展连片300亩以上种薯繁育示范的经营主体，每亩补助200元，共计补贴1万亩，200万元。对购买使用县内种薯企业原种在县内开展连片300亩以上种薯繁育示范的经营主体，每亩补贴100元，共计补助1.5万亩，计150万元。鼓励县内企业开展种薯认证，对完成认证，资料齐全，病毒检测合格的种薯企业，每亩补助100元管理费，认证面积5000亩，计50万元。</t>
  </si>
  <si>
    <t>马铃薯</t>
  </si>
  <si>
    <t>山丹县马铃薯种薯产业园建设项目</t>
  </si>
  <si>
    <t xml:space="preserve"> 投资2000万元，在海拔2200米以上乡镇建设高标准水肥一体化马铃薯种植基地5000亩，配套铺设低压管道，支持种植企业建设千亩以上规模化，集约化、现代化、标准化马铃薯种植示范基地5000亩，扶持马铃薯种植企业购置农机局10台套，新建种薯储藏库2000吨。开展新品种试验示范、病虫害防控试验示范，宣传培训工作。</t>
  </si>
  <si>
    <t>山丹县油菜良种繁育基地建设项目</t>
  </si>
  <si>
    <t>投资500万元，在霍城镇、大马营镇、李桥乡建设高标准水肥一体化油菜良种繁育基地2000亩，配套铺设低压管道，支持种植企业建设千亩以上规模化，集约化、现代化、标准化油菜良种繁育基地油菜制种示范基地1000亩</t>
  </si>
  <si>
    <t>山丹县现代农业示范园建设项目</t>
  </si>
  <si>
    <t>投资1500万元，改造建设水肥一体化示范基地3000亩，建设试验示范日光温室10000平方米；建设2000吨冷藏保鲜库，占地面积6000平方米；配套建设农产品烘干、分拣包装生产设施。</t>
  </si>
  <si>
    <t>山丹县马铃薯种薯产业园基础设施建设项目</t>
  </si>
  <si>
    <t xml:space="preserve"> 投资2000万元，在大马营镇、霍城镇、李桥乡等乡镇建设高标准水肥一体化马铃薯种植基地5000亩，配套铺设低压管道，支持种植企业建设千亩以上规模化，集约化、现代化、标准化马铃薯种植示范基地5000亩，扶持马铃薯种植企业购置农机局10台套，新建种薯储藏库2000吨。开展新品种试验示范、病虫害防控试验示范，宣传培训工作。</t>
  </si>
  <si>
    <t>山丹有机县特色农业试验示范基地建设项目</t>
  </si>
  <si>
    <t>投资600万元，在山丹清泉镇清泉、双桥、南湾等村，改造建设现代化、高标准水肥一体化基地1000亩，配套建设蓄水池，加大微生物肥、有机肥投入使用力度，大力改造提升耕地地力，建设特色有机作物亚麻、谷子、马铃薯、高原夏菜示范种植基地1000亩，配套建设农产品烘干、晾晒设施。</t>
  </si>
  <si>
    <t>马铃薯品种展示示范基地和种薯质量检测中心建设项目</t>
  </si>
  <si>
    <t>投资360万元，在位奇镇柳荫村，和甘肃农业大学、甘肃省种子总站合作，建设马铃薯种薯质量检测中心和品种展示示范基地，新建日光温室3000平方米，种植资源储藏库冷400吨，开新品种展示示范、品种种植风险跟踪调查和风险评估，推荐适宜我县种植的优良主推品种，加快新品种科技成果转化和推广步伐。通过健全检测体系，不断加强种子检测能力，提高种子质量水平。</t>
  </si>
  <si>
    <t>位奇镇人民政府</t>
  </si>
  <si>
    <t>大马营镇马产业基础设施建设项目</t>
  </si>
  <si>
    <t>双泉村</t>
  </si>
  <si>
    <t>在大马营镇双泉村投入财政衔接推进乡村振兴补助资金200万元，实施大马营镇马产业基础设施建设项目，沙化双泉村天马科技有限公司孕马养殖基地产业路5公里，改造升级马舍及配套附属设施。建成后的资产归双泉村村集体所有，由双泉村村集体负责运营或租赁经营（每年按投入资金的6%为双泉村村集体分红），增加村集体受益，并带动周边5户脱贫人口参与就业，增加脱贫人口收入。</t>
  </si>
  <si>
    <t>该项目建成后，由脱贫户承包经营，用于孕马养殖，增加脱贫户收入。</t>
  </si>
  <si>
    <t>大马营镇人民政府</t>
  </si>
  <si>
    <t>大马营镇新墩村水肥一体化建设项目</t>
  </si>
  <si>
    <t>新敦村</t>
  </si>
  <si>
    <t>在大马营镇新墩村投入财政衔接推进乡村振兴补助资金130万元，实施大马营镇新墩村水肥一体化建设项目，在新墩村三、四社配套建设肥水一体化系统一套，并建成500亩油菜制种基地1处和300亩中药材种植基地1处，建成后的资产归新墩村村集体所有。</t>
  </si>
  <si>
    <t>新墩村基础设施进一步得到完善，不断优化产业结构，提高土地流转金，增加农户收入，实现全村130户376人受益，受益脱贫户19户40人。</t>
  </si>
  <si>
    <t>大马营镇楼庄村油菜良种繁育基地建设项目</t>
  </si>
  <si>
    <t>楼庄村</t>
  </si>
  <si>
    <t>在大马营镇楼庄村投入财政衔接推进乡村振兴补助资金140万元，实施大马营镇楼庄村油菜良种繁育基地建设项目，配套建成水肥一体化系统一套，建成油菜制种基地1处，建成后的资产归楼庄村村集体所有。</t>
  </si>
  <si>
    <t>该项目建成后，在楼庄村进行油菜制种材规模化种植，发展油菜制种产业，增加群众收入。</t>
  </si>
  <si>
    <t>大马营镇马铃薯种薯繁育基地建设项目</t>
  </si>
  <si>
    <t>新墩村</t>
  </si>
  <si>
    <t>在大马营镇新墩村投入财政衔接推进乡村振兴补助资金450万元，实施大马营镇马铃薯种薯繁育基地建设项目，在新墩村新建马铃薯微型薯育种大棚30座，占地3万平方米，并配套建设管理用房，建成后的资产归新墩村村集体所有，由新墩村村集体负责运营或租赁经营（每年按投入资金的6%为新墩村村集体分红），增加村集体受益。</t>
  </si>
  <si>
    <t>不断完善新墩村产业设施，壮大村集体经济，增加村集体收入，为建设高标准种薯繁育基地提供保障。</t>
  </si>
  <si>
    <t>大马营镇楼庄村马铃薯良种繁育基地建设项目</t>
  </si>
  <si>
    <t>在大马营镇楼庄村投入财政衔接推进乡村振兴补助资金300万元，实施大马营镇楼庄村马铃薯良种繁育基地建设项目，建成马铃薯良种繁育基地1处，进行马铃薯规模化种植，并配套建成1500吨储藏库1座，建成后的资产归楼庄村村集体所有，由楼庄村村集体负责运营或租赁经营（每年按投入资金的6%为楼庄村村集体分红），增加村集体受益。</t>
  </si>
  <si>
    <t>该项目建成后，在楼庄村进行马铃薯规模性种植，发展马铃薯制种产业，增加村集体和农户收入。</t>
  </si>
  <si>
    <t>大马营镇中河村茶菊产业加工基地建设项目</t>
  </si>
  <si>
    <t>中河村</t>
  </si>
  <si>
    <t>在大马营镇中河村投入财政衔接推进乡村振兴补助资金100万元，实施大马营镇中河村茶菊产业加工基地建设项目在中河村茶菊产业基地，新建茶菊加工厂1座，并配套安装烘干设备，建成后的资产归中河村村集体所有，由中河村村集体负责运营或租赁经营（每年按投入资金的6%为中河村村集体分红），增加村集体受益。</t>
  </si>
  <si>
    <t>该项目建成后，进一步完善中河村产业设施，提升农产品初加工能力，壮大村集体经济，增加村集体经济收入。</t>
  </si>
  <si>
    <t>大马营镇圈沟村食用菌产业基地基础设施提升建设项目</t>
  </si>
  <si>
    <t>圈沟村</t>
  </si>
  <si>
    <t>在大马营镇圈沟村投入财政衔接推进乡村振兴补助资金120万元，实施大马营镇圈沟村食用菌产业基地基础设施提升建设项目，为圈沟村菌棒厂更换环保型高温灭菌设施设备1套、1.5吨环保型锅炉1座、1万菌棒灭菌柜1个及其他配套设施设备，建成后的资产归圈沟村村集体所有，由圈沟村村集体负责运营或租赁经营（每年按投入资金的6%为圈沟村村集体分红），增加村集体受益。</t>
  </si>
  <si>
    <t>该项目建成后，进一步提升产业园区基础设施，加快菌棒生产效率，提升菌棒生产效益，并提供10个工作岗位，人均年务工收入1万元以上。壮大村集体经济。</t>
  </si>
  <si>
    <t>大马营镇马营村养殖小区扩建项目</t>
  </si>
  <si>
    <t>马营村</t>
  </si>
  <si>
    <t>在大马营镇马营村投入财政衔接推进乡村振兴补助资金200万元，在马营村养殖小区北侧，新建养马圈10间，新建储草棚1座，并配套水、电、路等基础设施，建成后的资产归马营村村集体所有，由马营村村集体负责运营或租赁经营（每年按投入资金的6%为马营村村集体分红），增加村集体受益。</t>
  </si>
  <si>
    <t>该项目建成后，将马营村养殖户全部纳入养殖小区进行规模化养殖，解决人畜混居导致农村环境脏乱差的问题。形成资产归村集体所有，租赁给养殖户使用，租赁收入用于壮大村集体经济。</t>
  </si>
  <si>
    <t>大马营镇新泉村养殖小区建设项目</t>
  </si>
  <si>
    <t xml:space="preserve">
新泉村</t>
  </si>
  <si>
    <t>在大马营镇新泉村投入财政衔接推进乡村振兴补助资金380万元，实施大马营镇新泉村养殖小区建设项目，在新泉村新建养殖小区1处，占地2万平方米，新建标准化孕马养殖棚圈20座，每座占地400平方米，新建粪污处理池1座，占地500平方米，饲料棚1座占地1000平方米，消毒室1间管理用房5间，占地80平方米，并配套水、电、路等附属设施，建成后的资产归新泉村村集体所有，由新泉村村集体负责运营或租赁经营（每年按投入资金的6%为新泉村村集体分红），增加村集体受益。</t>
  </si>
  <si>
    <t>该项目建成后，将本村养殖户进行集中养殖，有利于规模化养殖，同时解决了人畜混居导致农村环境脏乱差的问题，增加村集体和群众收入。</t>
  </si>
  <si>
    <t>大马营镇中药材加工基地建设项目</t>
  </si>
  <si>
    <t>在大马营镇新泉村投入财政衔接推进乡村振兴补助资金180万元，实施大马营镇中药材加工基地建设项目，在新泉村建成占地面积2000平方米的中药材初加工基地1个，修建初加工车间9间，占地600平方米，购进烘干机1台，切片机2台，建成后的资产归新泉村村集体所有，由新泉村村集体负责运营或租赁经营（每年按投入资金的6%为新泉村村集体分红），增加村集体受益并带动周边10户脱贫人口参与就业，增加脱贫人口收入。</t>
  </si>
  <si>
    <t>该项目建成后，进一步提升中药材经济效益，增加产业收入，稳固千亩中药材基地，并提供10个以上工作岗位，年务工收入1万元以上。壮大村集体经济。</t>
  </si>
  <si>
    <t>位奇镇羊产业冷链仓储入股融资项目</t>
  </si>
  <si>
    <t>位奇镇</t>
  </si>
  <si>
    <t>投入衔接资金400万元，在芦堡村新建屠宰分割加工厂1处，冷链物流库1座，小型活畜交易市场1处以及其他附属厂房，项目建成后资产归位奇镇政府所有，镇政府将资产入股至山丹县阳润农牧科技有限公司发展羊产业冷链仓储，通过“公司+村集体”的经营模式，扶持9个村（其中：侯山60万、马寨60万、新开50万、汪庄50万、芦堡50万、暖泉40万、高寨30万、四坝30万、永兴30万），实现羊肉精分割、冷链上市和副产品加工，不断提升肉羊产业的附加值。公司同村集体建立利益联结机制，公司按年度为以上9个村集体进行分红，村集体年分红资金不低于入股资金的6％，并为周边贫困户提供就业岗位和技术指导。</t>
  </si>
  <si>
    <t>通过发展羊产业冷链仓储项目，实现羊肉精分割、冷链上市和副产品加工，不断提升肉羊产业的附加值，带动新开、汪庄、暖泉、侯山、马寨、芦堡、高寨、四坝、永兴9个村村集体经济收入增加。</t>
  </si>
  <si>
    <t>肉羊</t>
  </si>
  <si>
    <t>位奇镇草畜产业入股融资项目</t>
  </si>
  <si>
    <t>投入衔接资金600万元，新建4500平方米高标准连体库3座，硬化地坪13500平方米，项目建成后资产归位奇镇政府所有，镇政府将资产入股至山丹县合方农牧科技发展有限公司，通过“公司+村集体”的经营模式，扶持8个村（其中：位奇100万、柳荫100万、朱湾100万、东湾100万、孙家营60万、张湾60万、二十里堡40万、十里堡40万），带动村集体经济发展。公司同村集体建立利益联结机制，公司按年度为以上8个村集体进行分红，村集体年分红资金不低于入股资金的6％，并为周边贫困户提供就业岗位和技术指导。</t>
  </si>
  <si>
    <t>通过发展草畜产业，带动位奇、柳荫、朱湾、张湾、二十里堡、十里堡、东湾、孙家营8个村发展，使得村集体收入增加。</t>
  </si>
  <si>
    <t>饲草</t>
  </si>
  <si>
    <t>位奇镇位奇村机械冷库建设项目</t>
  </si>
  <si>
    <t>位奇镇
位奇村</t>
  </si>
  <si>
    <t>投入衔接资金200万元，在位奇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</si>
  <si>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方便群众储存农作物，从根本上解决农作物存储的问题，</t>
  </si>
  <si>
    <t>位奇镇四坝村机械冷库建设项目</t>
  </si>
  <si>
    <t>位奇镇
四坝村</t>
  </si>
  <si>
    <t>投入衔接资金200万元，在四坝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</si>
  <si>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位奇村产业园区配套提升项目</t>
  </si>
  <si>
    <t>位奇村</t>
  </si>
  <si>
    <t>位奇镇投入衔接资金29万元，对位奇村7万平方米钢架大棚棚膜进行更换，并对钢架进行维修，每平米3.5元；维修滴灌带300亩，每亩150元。</t>
  </si>
  <si>
    <t>确保经营效益，提高产业园区产出。</t>
  </si>
  <si>
    <t>位奇镇万晟农牧专业合作社通风储藏库建设项目</t>
  </si>
  <si>
    <t>投入衔接资金100万元，在万晟农牧专业合作社改建冷藏库，同时购置配套压缩机等设施设备。项目建成后，形成的资产归四坝村集体所有，合作社同四坝村集体建立利益联结机制，按年度为四坝村集体进行分红，村集体年分红资金不低于入股资金的6％，并为周边贫困户提供就业岗位和技术指导。</t>
  </si>
  <si>
    <t>方便群众储存农作物，从根本上解决农作物存储的问题，同时壮大村级集体经济，年底增收9万元。</t>
  </si>
  <si>
    <t>位奇镇四坝村党建融合产业发展孵化基地建设项目</t>
  </si>
  <si>
    <t>投入衔接资金30万元，在四坝村打造党建融合产业发展孵化基地。</t>
  </si>
  <si>
    <t>打造产业融合发展基地</t>
  </si>
  <si>
    <t>位奇镇十里堡村机械冷库建设项目</t>
  </si>
  <si>
    <t>位奇镇十里堡村</t>
  </si>
  <si>
    <t>投入衔接资金200万元，在十里堡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</si>
  <si>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陈户镇寺沟村育苗中心建设项目</t>
  </si>
  <si>
    <t>陈户镇寺沟村</t>
  </si>
  <si>
    <t>投入财政衔接资金200万元，购置安装占地500平方米全自动育苗点播车间一座，配备全自动育苗点播机1套(2YB-G1000气吸滚筒式秧盘精量播种流水线)、穴盘转运推车（1500*565*1900）50辆并配套水电设施；购置双层加长流水线（19米）3套；购置3t柴油叉车4辆；购置碎冰机2套；购置可伸缩传送带（20米）1条；购置20吨制冰机1台；购置液压升降台（1.3*1.3*1.3米）6台。项目建成后资产归寺沟村集体所有。</t>
  </si>
  <si>
    <t>为以寺沟村、范营村为中心的S315乡村振兴示范带提供产业支撑，配套完善高原夏菜深加工基地基础设施，进一步扩大高原夏菜种植规模并逐年扩大带动规模，从根本上解决贫困户在高原夏菜产业发展中蔬菜存储的问题，并带动寺沟村、范营村等周边村社贫困户在产业基地务工，进一步巩固脱贫成果。</t>
  </si>
  <si>
    <t>陈户镇人民政府</t>
  </si>
  <si>
    <t>陈户镇寺沟村高原夏菜产业基地冷库附属设施二期建设项目</t>
  </si>
  <si>
    <t>投入财政衔接资金300万元，在陈户镇寺沟村高原夏菜产业基地新建仓库4间（占地2300平方米），并修建骨架护坡430㎡，为贫困户160座大棚更换棚膜。项目建成后资产归寺沟村集体所有。</t>
  </si>
  <si>
    <t>陈户镇高效畜牧养殖场建设项目</t>
  </si>
  <si>
    <t>陈户镇</t>
  </si>
  <si>
    <t>陈户镇投入财政衔接资金400万元，在陈户镇平整土地16万㎡，新建9500㎡的高标准防疫检测站一座，其中检疫站、受精室、监控室、380㎡、实验暖棚3300㎡，并配备信息化设备（50万元）、防疫设备，粪污处理设备，改造水电路。</t>
  </si>
  <si>
    <t>该项目的实施进而提升现代养殖规模化标准，从而使农户增加收入。</t>
  </si>
  <si>
    <t>陈户镇岸头村冷链物流库建设项目</t>
  </si>
  <si>
    <t>陈户镇岸头村</t>
  </si>
  <si>
    <t>陈户镇投入财政衔接资金460万元，在岸头村易地搬迁后续产业园新建工字钢结构保鲜速冻一体库一座（占地2000平方米），并配套相关附属设施，资金形成的资产归岸头村所有，并由陈户镇岸头村自主经营。</t>
  </si>
  <si>
    <t>为以岸头村为中心的S315乡村振兴示范带提供产业支撑，配套完善芦笋深加工基地基础设施，进一步扩大芦笋种植规模并逐年扩大带动规模，从根本上解决贫困户在芦笋产业发展中蔬菜存储的问题，并带动岸头村等周边村社贫困户在产业基地务工，进一步巩固脱贫成果。</t>
  </si>
  <si>
    <t>城西村标准化养殖小区基础设施配套项目</t>
  </si>
  <si>
    <t>城西村</t>
  </si>
  <si>
    <t>投入衔接资金100万元，在城西村标准化养殖小区配套铺设5米宽水泥道路500米，铺设DN160mmPE输水管道1.5公里，修建检查井10座，架设农电线路、变压器等输电线路，配套粪污处理设施，修建垃圾收集点2处。形成资产归村集体所有，由村集体自主经营，同时吸纳5人以上脱贫户实现就业。</t>
  </si>
  <si>
    <t>通过项目资金投入，实现人蓄分离，改善村庄内人居环境，完善村社产业，增加群众收入，促进脱贫攻坚与乡村振兴有机融合，巩固脱贫攻坚成果。受益群众433户，1470人，受益贫困户19户29人，边缘户1户1人。</t>
  </si>
  <si>
    <t>霍城镇</t>
  </si>
  <si>
    <t>投资1500万元，改造建设高标准水肥一体化油菜基地5000亩，配套铺设低压管道、蓄水池，支持种植企业建设千亩以上规模化，集约化、现代化、标准化油菜制种示范基地3000亩，扶持种业企业新建种籽储藏库2000平方米，购置种子加工生产设施5台套。开展新品种试验示范、病虫害防控试验示范，田间检测、宣传培训工作。</t>
  </si>
  <si>
    <t>提升油菜籽的品质和市场竞争力，增加农业附加值，带动全镇油菜种植业发展。</t>
  </si>
  <si>
    <t>霍城镇人民政府</t>
  </si>
  <si>
    <t>投资500万元，开展种质资源保护和良种体系建设，改造建设1000亩高标准藜麦良种繁育基地1个，建设绿色标准化种植示范5000亩，配套开展新品种等试验示范，不断集成完善绿色高产高效栽培技术，扶持企业、农民专业合作社等新型经营主体3个，培训经营管理型、专业生产型和技能服务型等高素质农民20人以上，积极开展“甘味”藜麦系列品牌培育，不断优化产业布局，完善利益联结机制，推动品种培优、品质提升、品牌打造，初步构建区域化布局、集约化种植、标准化生产、精深化加工、品牌化营销的产业发展格局。</t>
  </si>
  <si>
    <t>积极开展“甘味”藜麦系列品牌培育，不断优化产业布局，完善利益联结机制，推动品种培优、品质提升、品牌打造，初步构建区域化布局、集约化种植、标准化生产、精深化加工、品牌化营销的产业发展格局。</t>
  </si>
  <si>
    <t>霍城镇马铃薯种薯基地建设项目</t>
  </si>
  <si>
    <t>投资520万元，在霍城镇西关村建设马铃薯种薯繁育基地2000亩，配套铺设低压输水管道，建成高标准水肥一体化马铃薯种薯生产示范基地。</t>
  </si>
  <si>
    <t>提高马铃薯种薯培育能力，增加农业附加值，带动全镇马铃薯种薯产业发展。</t>
  </si>
  <si>
    <t>投资500万元，在霍城镇西关村、东关村建设高标准水肥一体化油菜良种繁育基地2000亩，配套铺设低压管道，支持种植企业建设千亩以上规模化，集约化、现代化、标准化油菜良种繁育基地油菜制种示范基地1000亩</t>
  </si>
  <si>
    <t>老军乡肉牛综合养殖示范园建设项目</t>
  </si>
  <si>
    <t>祝庄村西滩</t>
  </si>
  <si>
    <t>投入资金500万元（其中衔接资金150万元，社会资金350万元）计划新建200平方米饲草加工车间1座，500平方米草料棚2座，磅秤1座；新建双列式高标准棚牛圈2座（20m*30m）、羊圈4座（20m*30m），配套修建管理房150平方米，新建1000㎡的高标准防疫检测站一座，并配备信息化设备（50万元）、防疫设备，粪污处理设备，配套水电路等基础设施，新建消毒室、储物间80平方米、青贮窖300立方米，达到牛养殖200头。</t>
  </si>
  <si>
    <t>进一步提升现代养殖规模化标准，提高养殖水平。</t>
  </si>
  <si>
    <t>老军乡人民政府</t>
  </si>
  <si>
    <t>老军乡潘庄村农牧综合示范园建设项目</t>
  </si>
  <si>
    <t>潘庄村</t>
  </si>
  <si>
    <t>投入资金380万元（其中衔接资金114万元，社会资金266万元）计划新建双列式高标准棚圈6座，配套修建管理房200平方米，消毒室、储物间80平方米，草料棚500平方米，青贮窖400立方米，达到牛养殖300头，羊养殖2000只。</t>
  </si>
  <si>
    <t>进一步扶持发展潘庄村养殖户，进而提升现代养殖规模化标准</t>
  </si>
  <si>
    <t>老军乡易地扶贫搬迁后续产业基地基础设施提升改造项目</t>
  </si>
  <si>
    <t>硖口新村</t>
  </si>
  <si>
    <t>投入衔接资金215万元，计划设施120座食用菌大棚进行改造提升，加宽大棚采光口，加厚大棚保温层覆盖，加装通风设施，硬化原料堆放地坪1500平方米。</t>
  </si>
  <si>
    <t>进一步发展壮大村集体经济，村集体所得收入用于本村建档立卡户、生活困难户等家庭教育、医疗、养老救助或村基础设施建设，进从而一步巩固拓展脱贫攻坚成果。</t>
  </si>
  <si>
    <t>老军乡中药材初加工项目</t>
  </si>
  <si>
    <t>丰城村</t>
  </si>
  <si>
    <t>投入衔接资金150万元，计划修建中药材洗涤、粉碎间车间200平方米，包装车间、储存库房200平方米等附属用房，配套购置除尘机、干湿清洗机切药机、烘干机等所需设施设备。项目建成后资产归丰城村、孙庄村所有，每年向村集体分红不低于投入本金6%。</t>
  </si>
  <si>
    <t>通过实施军乡中药材初加工项目，可实现贫困户及其他户就近务工，增加务工岗位80个，分红资金向村集体经济薄弱村调配，进一步巩固拓展脱贫攻坚成果。</t>
  </si>
  <si>
    <t>李桥乡巴寨村肉牛产业养殖建设项目</t>
  </si>
  <si>
    <t>巴寨村</t>
  </si>
  <si>
    <t>投入衔接资金300万元，新建标准化牛舍4栋4000㎡，草料棚1600平方米，饲料库房400平方米，围墙600米，平整土地2万㎡，硬化地坪4500㎡，标准化消毒室20㎡，畜禽粪污堆粪场300㎡，办公用房100㎡，建成后产权归村集体所有，带动村集体经济发展。合作社同村集体建立利益联结机制，带动周边农户发展牛产业，并为周边贫困户提供就业岗位。</t>
  </si>
  <si>
    <t>通过发展草畜产业，,带动周边农户发展牛产业及饲草产业，并为周边贫困户提供就业岗位，使村集体收入增加。</t>
  </si>
  <si>
    <t>0.0136</t>
  </si>
  <si>
    <t>李桥乡人民政府</t>
  </si>
  <si>
    <t>其他</t>
  </si>
  <si>
    <t>老军乡硖口羊肉电商平台同城配送运营展销项目</t>
  </si>
  <si>
    <t>老军乡</t>
  </si>
  <si>
    <t>投入衔接资金210万元，计划在硖口村、G312线国道服务区、焉支山庄服务区、老军村分别修建牛羊肉及农产品特色展销馆120平方米，并安装展示柜、展示台等设施设备。</t>
  </si>
  <si>
    <t>该项目的实施，将硖口羊肉、焉支山天然野蘑菇在展示馆进行展示销售，从而提高我乡特色农畜成品知名度，从而提升销量，增加农牧民收入。</t>
  </si>
  <si>
    <t>陈户镇西门村交易市场建设项目</t>
  </si>
  <si>
    <t>陈户镇   西门村</t>
  </si>
  <si>
    <t>陈户镇投入财政衔接资金250万元，在西门村修建交易市场（占地6500平方米，其中交易大棚3000平方米），销售摊位50个。</t>
  </si>
  <si>
    <t>在G312乡村振兴示范带，为脱贫户搭建农产品交易平台，促进农产品交易流通，带动脱贫户增收脱贫，进一步巩固脱贫成果。</t>
  </si>
  <si>
    <t>东乐镇小经济作物交易集散市场建设项目</t>
  </si>
  <si>
    <t>东乐镇   西屯村</t>
  </si>
  <si>
    <t>投资500万元在西屯村新建农产品交易市场1处，其中，修建彩钢棚1500平方米，1000吨库房3座，安装地磅1处，配套自来水管网、管理房，硬化地坪15000平方米，修建大门、围墙。</t>
  </si>
  <si>
    <t>通过项目资金投入，建设集小经济作物储销为一体的交易市场，打造县域内交易集散地，增加群众收入、集体收入，促进脱贫攻坚与乡村振兴有机融合，巩固脱贫攻坚成果。受益群众465户，1542人，受益贫困户16户51人。</t>
  </si>
  <si>
    <t>巾帼家美积分超市</t>
  </si>
  <si>
    <t>明年新建4个片区超市（清泉镇南湖村、陈户镇岸头村、李桥乡政府、老军乡老军村）每个超市阵地建设和货品计划需2.5万元；为已建的18个片区超市补货，每个超市需补货0.56万元，合计20.08万元。</t>
  </si>
  <si>
    <t>有效推动形成文明乡风、良好家风、淳朴民风。</t>
  </si>
  <si>
    <t>县妇联</t>
  </si>
  <si>
    <t>种养殖奖补</t>
  </si>
  <si>
    <t>对2021年家庭人均纯收入低于8000元的已脱贫人口（含防返贫监测对象）真种真养进行补助。对从事种植业的按种植面积每亩补助200元，对从事肉羊等小型家畜养殖的，每只补助200元，对从事肉牛等大型家畜养殖的每头补助500元，对从事鸡鸭等小家禽的每只补助30元。</t>
  </si>
  <si>
    <t>稳定脱贫户收入，巩固脱贫成果。</t>
  </si>
  <si>
    <t>山丹县2022年高标准农田建设项目</t>
  </si>
  <si>
    <t>陈户镇、位奇镇、霍城镇、老军乡、清泉镇、马营镇、李桥乡</t>
  </si>
  <si>
    <t>整合资金2000万元，在全县7个乡镇建设高标准农田7万亩，主要包括土地平整工程、灌溉与排水工程、田间道路工程、农田生态防护林工程等。</t>
  </si>
  <si>
    <t>各项目村农田基础设施有效改善，带动群众收入显著提高。</t>
  </si>
  <si>
    <t>东乐北滩群井汇流维修改造工程</t>
  </si>
  <si>
    <t>东乐北滩</t>
  </si>
  <si>
    <t>投入衔接资金450万元，在东乐北滩群井汇流工程铺设输水管道1.6公里、U型渠道6.8公里、过水涵管115米修建洪水渡槽、车桥等设施；铺设上水管道3.5公里；维修改造机井9眼，改造管理用房9座，维修机井9眼（配套附属设备）；维修蓄水池1座，构建防洪土坝6公里；铺设5米宽生产维修砂石便道8公里。形成的资产归东乐镇政府所有，同时吸纳10人以上脱贫户实现就业。</t>
  </si>
  <si>
    <t>进一步完善农业灌溉设施，确保群众生产用水，促进脱贫攻坚与乡村振兴有机融合，巩固脱贫攻坚成果。受益群众1975户，6341人，受益贫困户75户144人，边缘户3户8人。</t>
  </si>
  <si>
    <t>东乐镇经济作物仓储物流中心建设项目</t>
  </si>
  <si>
    <t>城东村</t>
  </si>
  <si>
    <t>投入衔接资金270万元在城东村新建经济作物仓储物流中心1处，其中，修建彩钢棚1000平方米，500吨库房3座，配套基础设施、管理房，铺设货物堆场5000平方米。形成资产归村集体所有，由村集体自主经营，同时吸纳10人以上脱贫户实现就业。</t>
  </si>
  <si>
    <t>五墩丝路寒旱农业示范区产业大棚维修改造项目</t>
  </si>
  <si>
    <t>五墩村</t>
  </si>
  <si>
    <t>投入衔接资金80万元，对120座五墩丝路寒旱农业示范区产业大棚进行棚膜更换，架设灌溉管道、喷灌设备，对120座大棚损坏的金属构件及基础损坏进行维修更换。形成资产归村集体所有，同时吸纳5人以上脱贫户实现就业。</t>
  </si>
  <si>
    <t>实施该项目，可有效完善产业大棚基础设施，改善大棚种植条件，提高设施农业产值，增加产业收入。受益群众528户，1761人，受益贫困户11户38人。</t>
  </si>
  <si>
    <t>霍城镇周庄村粮油储存大棚建设项目</t>
  </si>
  <si>
    <t>周庄村</t>
  </si>
  <si>
    <t>投资265万元，在原周庄幼儿园，硬化地坪4000平方米，搭建2500平方米彩钢存储大棚一座，修建70吨地磅1台，配套建设相关附属设施设备，形成的资产归村集体所有，由村集体自主经营，同时带动周边3名脱贫户参与务工。</t>
  </si>
  <si>
    <t>配套完善相关配套设施，进一步稳定产业发展，进一步巩固脱贫成果。</t>
  </si>
  <si>
    <t>霍城镇新庄村双层农产品储藏库建设项目</t>
  </si>
  <si>
    <t>新庄村</t>
  </si>
  <si>
    <t>投入资金530万元，修建占地4200平方米的农产品仓储基地一处。新建彩钢储存棚1200平方米、双层储藏库2000平方米（40m*50m)二层冷库，低层恒温库，配套建设水、电、路、网及围墙、地磅、管理用房、消防灭火设施等，提高瓜果蔬菜存储能力，延长保鲜期，形成的资产归新庄村集体所有</t>
  </si>
  <si>
    <t>提高农产品存储能力，增加农业附加值，带动全镇农产品种植产业发展，提高村集体收入，行成的资产归新庄村村集体所有。</t>
  </si>
  <si>
    <t>位奇镇产业培训基地建设项目</t>
  </si>
  <si>
    <t>投入衔接资金50万元，购买铺面260平方米，改建位奇镇产业扶贫培训中心，配套相关附属设施，项目建成后形成的资产归镇政府所有，可组织脱贫户参加产业培训，获取产业技术，增加务工收入。</t>
  </si>
  <si>
    <t>通过培训，提升全镇群众，特别是建档立卡贫困户的劳动技能、业务能力，提高群众务工收入，不断激发群众内生动力。</t>
  </si>
  <si>
    <t>二、就业扶贫</t>
  </si>
  <si>
    <t>外出务工补助</t>
  </si>
  <si>
    <t>2022年脱贫家庭劳动力输转交通补助项目</t>
  </si>
  <si>
    <t>山丹县</t>
  </si>
  <si>
    <t>投入财政衔接资金30万元，对经省内外经营性人力资源服务机构、劳务中介机构或县劳动力市场服务中心、乡政府组织输转至省外务工就业的，并且与用人单位至少签订3个月以上劳动合同的500名脱贫家庭劳动力，给予一次性交通补助。补助标准：对省外输转就业的脱贫家庭劳动力给予一次性600元的交通补助。</t>
  </si>
  <si>
    <t>疫情防控期间鼓励脱贫家庭劳动力外出务工，实现稳定就业。</t>
  </si>
  <si>
    <t>县人社局</t>
  </si>
  <si>
    <t>就业创业补助</t>
  </si>
  <si>
    <t>扶贫车间向乡村就业工厂（乡村就业帮扶车间）转型持续发展生产奖补项目</t>
  </si>
  <si>
    <t>投入财政衔接资金12.3万元，对4家扶贫车间转型为乡村就业工厂（乡村就业帮扶车间）的生产经营主体吸纳脱贫劳动力且稳定就业、按时足额发放劳动报酬、运行正常的给予生产奖补，按3000元/人标准给予生产经营主体一次性奖补。</t>
  </si>
  <si>
    <t>就业创业培训</t>
  </si>
  <si>
    <t>山丹县农业产业发展实用技术培训项目</t>
  </si>
  <si>
    <t>投入财政衔接资金53万元，完成全县农村脱贫劳动力农业产业发展实用技术培训130人，衔接资金主要用于购买、印制相关培训资料，聘请教师，租赁场地，参训学员交通、食宿费用等支出。</t>
  </si>
  <si>
    <t>提升脱贫劳动力自我发展能力。</t>
  </si>
  <si>
    <t>县农业广播电视学校</t>
  </si>
  <si>
    <t>三、生活条件改善</t>
  </si>
  <si>
    <t>解决安全饮水</t>
  </si>
  <si>
    <t>东乐镇西屯村人饮改造提升工程</t>
  </si>
  <si>
    <t>东乐镇西屯村</t>
  </si>
  <si>
    <r>
      <rPr>
        <sz val="11"/>
        <color theme="1"/>
        <rFont val="楷体"/>
        <charset val="134"/>
      </rPr>
      <t>投入资金88.4万元在东乐镇西屯村埋设φ110mmPE管4160m、φ90mmPE管3515m、φ50PE管7000m、φ25PE管1600m、打洞 7000m、路面拆除恢复120m</t>
    </r>
    <r>
      <rPr>
        <sz val="11"/>
        <color theme="1"/>
        <rFont val="宋体"/>
        <charset val="134"/>
      </rPr>
      <t>³</t>
    </r>
    <r>
      <rPr>
        <sz val="11"/>
        <color theme="1"/>
        <rFont val="楷体"/>
        <charset val="134"/>
      </rPr>
      <t>、φ110闸阀5台、φ90闸阀7台、混凝土检查井10座。</t>
    </r>
  </si>
  <si>
    <t>巩固提升东乐镇西屯村的583户2091人的饮水安全。</t>
  </si>
  <si>
    <t>县水务局</t>
  </si>
  <si>
    <t>马营河流域管理处</t>
  </si>
  <si>
    <t>大马营镇马营、窑坡村人饮改造提升工程</t>
  </si>
  <si>
    <t>大马营镇马营村</t>
  </si>
  <si>
    <t>1.投入资金74.08万元，改造马营村七社、九社人饮管网，七社居民街道两侧φ50PE管1460m，入户入户φ25PE管880m，九社从城网联通管道开口，途经军马二场六队和良种站耕地，穿越公路四处，建设φ75PE管5600m，村级入户φ40PE管1580m，入户φ25PE管1080m。
2.投入资金16.8万元，对窑坡村一社、四社饮水截引进行维修，并铺设φ75PE管3公里，截引一处。</t>
  </si>
  <si>
    <t xml:space="preserve"> 巩固提升大马营镇马营村、窑坡村876户2941人的饮水安全。</t>
  </si>
  <si>
    <t>李桥乡东沟人饮供水保障改造工程</t>
  </si>
  <si>
    <t>李桥乡东沟村、西沟村</t>
  </si>
  <si>
    <t>改造供水管道15.98km，其中：改造Φ90pe管2.5km，改造Φ110pe管5.0km，改造Φ125pe管4.1km，改造Φ160pe管4.38km。2、改造各类阀门井17座，其中：改造检查井7座，改造减压井10座。</t>
  </si>
  <si>
    <t>巩固提升李桥乡东沟村、西沟村、上寨村、下寨村、周庄村5个行政村1463户4722人（贫困户306户，951人）和李桥乡机关单位及部分商业门店的安全人饮供水保障水平。</t>
  </si>
  <si>
    <t>霍城河水利管理处</t>
  </si>
  <si>
    <t>霍城镇人饮供水保障改造工程</t>
  </si>
  <si>
    <t>霍城镇上西山村、下西山村、双湖村、杜庄村</t>
  </si>
  <si>
    <t xml:space="preserve"> 1、改造供水管道11.5km，其中：改造Φ90pe管3.5km，改造Φ125pe管5.0km，改造Φ160pe管3.0km。2、改造各类阀门井10座，其中：改造检查井5座，改造减压井5座。</t>
  </si>
  <si>
    <t>巩固提升霍城镇上西山村、下西山村、双湖村、杜庄村、4个行政村1151户3824人（贫困户297户，977人）的安全人饮供水保障水平。</t>
  </si>
  <si>
    <t>老军乡李泉村人饮工程提升改造项目</t>
  </si>
  <si>
    <t>老军乡
李泉村</t>
  </si>
  <si>
    <t>投入衔接资金65万元，计划实施改造建设各类管道7410m，硅塑检查井109座，砼预制检查井12座。</t>
  </si>
  <si>
    <t>该项目工程的实施，有效改善李泉村185户613人的人饮供水设施，使受益群众的饮水安全困难问题得到了全面解决，确保饮水工程安全、稳定运行。</t>
  </si>
  <si>
    <t>老军乡焦湾村人饮改造提升工程</t>
  </si>
  <si>
    <t>老军乡
焦湾村</t>
  </si>
  <si>
    <t>投入资金50万元，计划改造各类人饮管道5公里，检查井3座，入户井68座。</t>
  </si>
  <si>
    <t>项目建成后将进一步提升老军乡焦湾村265户907人的饮水安全水平</t>
  </si>
  <si>
    <t>老军河水利管理所</t>
  </si>
  <si>
    <t>寺沟灌区截引改造项目</t>
  </si>
  <si>
    <t>陈户镇
寺沟村</t>
  </si>
  <si>
    <t>新建截引一座，φ200mm砼空心花管安装360米，安装检查井3套。</t>
  </si>
  <si>
    <t>解决洪水期的水源浑浊问题，保障供水水质，改善水库低水位人饮供水水量不足。</t>
  </si>
  <si>
    <t>寺沟河水利管理所</t>
  </si>
  <si>
    <t>寺沟灌区张庄二三社农村饮水冬季冻管改造工程</t>
  </si>
  <si>
    <t>陈户镇张庄村二、三社</t>
  </si>
  <si>
    <t>改造供水管道6275米，安装检查井6套，改造入户检查井182套。</t>
  </si>
  <si>
    <t>保障陈户镇张庄村二、三社95户337人的安全饮水问题，确保群众乡村振兴饮水安全保障。</t>
  </si>
  <si>
    <t>清泉镇西街村自来水管道改造建设项目</t>
  </si>
  <si>
    <t>清泉镇
西街村</t>
  </si>
  <si>
    <t>改造西街村辖区村级户级自来水管道8公里。</t>
  </si>
  <si>
    <t>改造西街村老化村管，巩固提升西街村859户3258人的饮水安全。</t>
  </si>
  <si>
    <t>清泉镇人民政府</t>
  </si>
  <si>
    <t>马营河流域管理处片区清泉镇农村人饮维修改造工程项目</t>
  </si>
  <si>
    <t>清泉镇北湾村、拾号村</t>
  </si>
  <si>
    <t>投入资金102.05万元，1、在北湾村改造Φ50mmPE3.6km、Φ25mPE2.0km；2、改造清泉镇拾号村一社、三社、八社管道，Φ75mmPE(1.6MPa)1.5km.Φ50mmPE(1.6MPa)1.35km.Φ25mPE(1.6MPa)0.9km.检查井10座。</t>
  </si>
  <si>
    <t>巩固提升清泉镇拾号村人饮管道，巩固提升597户2370人饮水安全水平。</t>
  </si>
  <si>
    <t>老军乡潘庄村水厂改造提升工程</t>
  </si>
  <si>
    <t>老军乡
潘庄村</t>
  </si>
  <si>
    <t>投入衔接资金35万元，计划实施改造潘庄水厂水源联通工程，改造潘庄水厂至水库管道1.2公里（Dn160mm管道1000米、Dn200mm镀锌钢管200米），配套安装检查井、阀门相关设施。</t>
  </si>
  <si>
    <t>巩固提升老军乡潘庄村的467户1721人的饮水安全。</t>
  </si>
  <si>
    <t>霍城镇东关塘坝维修加固项目</t>
  </si>
  <si>
    <t>东关村</t>
  </si>
  <si>
    <r>
      <rPr>
        <sz val="11"/>
        <color theme="1"/>
        <rFont val="楷体"/>
        <charset val="134"/>
      </rPr>
      <t>投入资金106万元，维修加固霍城镇东关村塘坝(容量10万m</t>
    </r>
    <r>
      <rPr>
        <sz val="11"/>
        <color theme="1"/>
        <rFont val="宋体"/>
        <charset val="134"/>
      </rPr>
      <t>³</t>
    </r>
    <r>
      <rPr>
        <sz val="11"/>
        <color theme="1"/>
        <rFont val="楷体"/>
        <charset val="134"/>
      </rPr>
      <t>)，坝体修复400米，补助60万元，清淤6万立方米，补助40万元，出水口维修补助6万元，共计补助资金106万元。</t>
    </r>
  </si>
  <si>
    <t>东关村基础设施进一步得到完善，增加保灌面积1000亩，实现全村204户1023人，其中受益贫困户39户79人。</t>
  </si>
  <si>
    <t>霍城镇东山村塘坝维修项目</t>
  </si>
  <si>
    <t>东山村</t>
  </si>
  <si>
    <t>投资120万元维修31万立方米塘坝1个，包括清淤、坝体维修、出水口维修等。</t>
  </si>
  <si>
    <t>塘坝维修，保障基本农田的灌溉，增加土地带来的收入</t>
  </si>
  <si>
    <t>霍城镇盛家沟（东山村）引水工程</t>
  </si>
  <si>
    <t>投资150万元，建设盛家沟（东山村）引水工程，长度4公里（∮300砼预制管），建筑物10座。</t>
  </si>
  <si>
    <t>提高水资源利用率，增加农业收入</t>
  </si>
  <si>
    <t>四、金融扶贫</t>
  </si>
  <si>
    <t>扶贫小额信贷贴息</t>
  </si>
  <si>
    <t>扶贫小额信贷贴息项目</t>
  </si>
  <si>
    <t>投入中央财政衔接资金350万元，用于已脱贫人口及帮扶监测对象2021年度扶贫小额信贷贴息补助。</t>
  </si>
  <si>
    <t>受益脱贫人口1000人以上。</t>
  </si>
  <si>
    <t>县政府金融办</t>
  </si>
  <si>
    <t>甘肃山丹农村商业银行股份有限公司</t>
  </si>
  <si>
    <t>易地扶贫搬迁项目贷款贴息项目</t>
  </si>
  <si>
    <t>投入资金500万元，用于易地扶贫搬迁项目贷款贴息补助。</t>
  </si>
  <si>
    <t>受益贫困人口3653人。</t>
  </si>
  <si>
    <t>发展和改革局</t>
  </si>
  <si>
    <t>县农投公司</t>
  </si>
  <si>
    <t>五、村基础设施</t>
  </si>
  <si>
    <t>产业路</t>
  </si>
  <si>
    <t>X008丰城收费站至平羌口公路（K28-K31）</t>
  </si>
  <si>
    <t>大马营镇高湖村、山湾村</t>
  </si>
  <si>
    <t>对建成时间超设计使用寿命李桥水库山湾村至高家湖段实施白改黑3.65公里</t>
  </si>
  <si>
    <t>改善S590至李桥高庙村、大马营镇山湾村、高湖村中河村道路基础设施，带动沿线旅游经济及焉支山5A级景区发展</t>
  </si>
  <si>
    <t>县交通运输局</t>
  </si>
  <si>
    <t>山丹县交通运输服务中心</t>
  </si>
  <si>
    <t>霍城镇西坡村养殖场道路硬化项目</t>
  </si>
  <si>
    <t>西坡村</t>
  </si>
  <si>
    <t>场区道路0.5公里，路基宽6米，路面宽4.5米</t>
  </si>
  <si>
    <t>完善村级基础设施，方便群众生产生活。</t>
  </si>
  <si>
    <t>霍城镇泉头村产业路建设项目</t>
  </si>
  <si>
    <t>泉头村</t>
  </si>
  <si>
    <t>沙化泉头村通饲草储藏地基道路200米，新建跨度6米宽5米过水桥1座</t>
  </si>
  <si>
    <t>完善产业设施，提高产业基地产出效益，增加村集体收入</t>
  </si>
  <si>
    <t>老军乡焦湾村农民创业园道路建设项目</t>
  </si>
  <si>
    <t>焦湾村</t>
  </si>
  <si>
    <t>投入衔接资金36万元，计划硬化焦湾村农民创业园道路0.8公里（宽4.5米）。</t>
  </si>
  <si>
    <t>进一步夯创业园区基础设施建设，实现养殖户稳定致富。</t>
  </si>
  <si>
    <t>东乐集镇区环城路建设项目</t>
  </si>
  <si>
    <t>集镇新区</t>
  </si>
  <si>
    <t>投资200万元，对集镇新区生态宜居点北侧4公里进行硬化，完善集镇道路体系，形成集镇新区跨界外环路网。</t>
  </si>
  <si>
    <t>进一步完善集镇道路体系，方便群众出行，提升集镇服务能力。受益群众763户，2497人，受益贫困户29户51人，边缘户2户3人。</t>
  </si>
  <si>
    <t>李桥乡东沟村乡村旅游道路建设项目</t>
  </si>
  <si>
    <t>东沟村</t>
  </si>
  <si>
    <t>硬化道路0.5公里（基宽6.0米，路面宽4.0米），每公里补助资金50万元，补助资金25万元。</t>
  </si>
  <si>
    <t>进一步改善村组基础设施，进一步保障道路安全，提升居民出行率，方便出行，巩固脱贫攻坚成果，有效衔接乡村振兴。</t>
  </si>
  <si>
    <t>李桥乡上寨村养殖场道路硬化建设项目</t>
  </si>
  <si>
    <t>上寨村</t>
  </si>
  <si>
    <t>硬化道路1.1公里（基宽6.0米，路面宽4.0米），上寨养殖场（鸡舍）通至冷库路口道路，每公里补助资金50万元。</t>
  </si>
  <si>
    <t>高庙村基础设施道路补助项目</t>
  </si>
  <si>
    <t>高庙村</t>
  </si>
  <si>
    <t>高庙村新建道路0.8公里，由红色基因传承纪念馆通至鱼池，期间道路为田间土路，新建硬化道路提升村容村貌。</t>
  </si>
  <si>
    <t>霍城镇牛羊养殖、饲草料储存基地道路硬化项目</t>
  </si>
  <si>
    <t>道路规划1.5公里，路基宽6米，路面宽4米</t>
  </si>
  <si>
    <t>霍城镇易地搬迁后续产业道路硬化建设项目</t>
  </si>
  <si>
    <t>下河西村</t>
  </si>
  <si>
    <t>场区道路2.2公里，路基宽6米，路面宽4.5米</t>
  </si>
  <si>
    <t>完善村级基础设施</t>
  </si>
  <si>
    <t>霍城镇东关村产业园道路硬化项目</t>
  </si>
  <si>
    <t>场区道路1.3公里路，基宽6米，路面宽4.5米</t>
  </si>
  <si>
    <t>通村、组硬化路及护栏</t>
  </si>
  <si>
    <t>城北四社至城北三社</t>
  </si>
  <si>
    <t>城北村</t>
  </si>
  <si>
    <t>按照四级农村公路标准，路面宽度4.5米，建设村组道路0.259公里</t>
  </si>
  <si>
    <t>改善城北村村基础设施，方便群众出行。</t>
  </si>
  <si>
    <t>G312线至北滩村一社（二号巷）</t>
  </si>
  <si>
    <t>北滩村</t>
  </si>
  <si>
    <t>按照四级农村公路标准，路面宽度4.5米，建设村组道路0.755公里</t>
  </si>
  <si>
    <t>改善北滩村基础设施，方便群众出行。</t>
  </si>
  <si>
    <t>G312线至扶贫产业园路口</t>
  </si>
  <si>
    <t>郇庄村</t>
  </si>
  <si>
    <t>按照四级农村公路标准，路面宽度4.5米，建设村组道路0.712公里</t>
  </si>
  <si>
    <t>改善郇庄村基础设施，方便群众出行。</t>
  </si>
  <si>
    <t>大寨村一社三街南—小寨村六社</t>
  </si>
  <si>
    <t>大寨村</t>
  </si>
  <si>
    <t>按照四级农村公路标准，路面宽度4.5米，建设村组道路1.04公里</t>
  </si>
  <si>
    <t>改善大寨村基础设施，方便群众出行。</t>
  </si>
  <si>
    <t>静安村六社—静安村五社（沙路）</t>
  </si>
  <si>
    <t>静安</t>
  </si>
  <si>
    <t>按照四级农村公路标准，路面宽度4.5米，建设村组道路0.773公里</t>
  </si>
  <si>
    <t>改善静安村基础设施，方便群众出行。</t>
  </si>
  <si>
    <t>按照四级农村公路标准，路面宽度4.5米，建设村组道路1.581公里</t>
  </si>
  <si>
    <t>张湾一社至张湾村委会</t>
  </si>
  <si>
    <t>张湾村</t>
  </si>
  <si>
    <t>按照四级农村公路标准，路面宽度4.5米，建设村组道路1.307公里</t>
  </si>
  <si>
    <t>改善张湾村基础设施，方便群众出行。</t>
  </si>
  <si>
    <t>新开八社至汪庄六社</t>
  </si>
  <si>
    <t>新开村</t>
  </si>
  <si>
    <t>按照四级农村公路标准，路面宽度4.5米，建设村组道路4.1公里</t>
  </si>
  <si>
    <t>改善新开等村基础设施，方便群众出行。</t>
  </si>
  <si>
    <t>山羊堡村一社—山羊堡村大棚</t>
  </si>
  <si>
    <t>山羊堡村</t>
  </si>
  <si>
    <t>按照四级农村公路标准，路面宽度4.5米，建设村组道路0.29公里</t>
  </si>
  <si>
    <t>改善山羊堡村基础设施，方便群众出行。</t>
  </si>
  <si>
    <t>山羊堡村养殖场一街东—养殖场一街西</t>
  </si>
  <si>
    <t>按照四级农村公路标准，路面宽度4.5米，建设村组道路0.662公里</t>
  </si>
  <si>
    <t>大寨村二社—G312线</t>
  </si>
  <si>
    <t>按照四级农村公路标准，路面宽度4.5米，建设村组道路0.461公里</t>
  </si>
  <si>
    <t>西屯村一社—西屯村二社</t>
  </si>
  <si>
    <t>西屯村</t>
  </si>
  <si>
    <t>按照四级农村公路标准，路面宽度4.5米建设村组道路0.451公里</t>
  </si>
  <si>
    <t>改善西屯村基础设施，方便群众出行。</t>
  </si>
  <si>
    <t>郑庄村一社至郑庄村二社（三号巷）</t>
  </si>
  <si>
    <t>郑庄村</t>
  </si>
  <si>
    <t>按照四级农村公路标准，路面宽度4.5米，建设村组道路0.12公里</t>
  </si>
  <si>
    <t>改善郑庄村基础设施，方便群众出行。</t>
  </si>
  <si>
    <t>郑庄村四社东至四社西（三号巷）</t>
  </si>
  <si>
    <t>按照四级农村公路标准，路面宽度4.5米，建设村组道路0.169公里</t>
  </si>
  <si>
    <t>G312线至拾号村九社大门前</t>
  </si>
  <si>
    <t>按照四级农村公路标准，路面宽度4.5米，建设村组道路0.189公里</t>
  </si>
  <si>
    <t>G312线至拾号村一社</t>
  </si>
  <si>
    <t>按照四级农村公路标准，路面宽度4.5米，建设村组道路0.177公里</t>
  </si>
  <si>
    <t>孙家营一社村组道路</t>
  </si>
  <si>
    <t>孙家营村</t>
  </si>
  <si>
    <t>按照四级农村公路标准，路面宽度4.5米，建设村组道路0.98公里</t>
  </si>
  <si>
    <t>改善孙家营村基础设施，方便群众出行。</t>
  </si>
  <si>
    <t>廿十里堡村五社一街南-廿十里堡村五社一街东</t>
  </si>
  <si>
    <t>廿里堡村</t>
  </si>
  <si>
    <t>按照四级农村公路标准，路面宽度4.5米，建设村组道路0.402公里</t>
  </si>
  <si>
    <t>改善廿十里堡村基础设施，方便群众出行。</t>
  </si>
  <si>
    <t>张湾村委会至张湾村一社</t>
  </si>
  <si>
    <t>按照四级农村公路标准，路面宽度4.5米，建设村组道路0.715公里</t>
  </si>
  <si>
    <t>暖泉村二社三街东-暖泉村二社三街南</t>
  </si>
  <si>
    <t>暖泉村</t>
  </si>
  <si>
    <t>按照四级农村公路标准，路面宽度4.5米，建设村组道路0.793公里</t>
  </si>
  <si>
    <t>改善暖泉村基础设施，方便群众出行。</t>
  </si>
  <si>
    <t>汪庄村七社一街北-汪庄村七社一街南</t>
  </si>
  <si>
    <t>汪庄村</t>
  </si>
  <si>
    <t>按照四级农村公路标准，路面宽度4.5米，建设村组道路0.179公里</t>
  </si>
  <si>
    <t>改善汪庄村基础设施，方便群众出行。</t>
  </si>
  <si>
    <t>汪庄村七社二街东-汪庄村七社二街西</t>
  </si>
  <si>
    <t>按照四级农村公路标准，路面宽度4.5米，建设村组道路0.103公里</t>
  </si>
  <si>
    <t>汪庄村二社一街北-汪庄村二社一街南</t>
  </si>
  <si>
    <t>按照四级农村公路标准，路面宽度4.5米，建设村组道路0.335公里</t>
  </si>
  <si>
    <t>新开一街西-汪庄村四社一街东</t>
  </si>
  <si>
    <t>按照四级农村公路标准，路面宽度4.5米，建设村组道路0.172公里</t>
  </si>
  <si>
    <t>位奇镇侯山村道路建设项目</t>
  </si>
  <si>
    <t>位奇镇
侯山村</t>
  </si>
  <si>
    <t>侯山村—芦堡村—新开村4.5公里水泥道路硬化。</t>
  </si>
  <si>
    <t>改善侯山、芦堡、新开等村基础设施，方便群众出行。</t>
  </si>
  <si>
    <t>位奇镇东湾村道路建设项目</t>
  </si>
  <si>
    <t>位奇镇
东湾村</t>
  </si>
  <si>
    <t>二社道路硬化0.1公里。</t>
  </si>
  <si>
    <t>改善东湾村基础设施，方便群众出行。</t>
  </si>
  <si>
    <t>五社312副线道路硬化4公里，乡村集体道路硬化300米。</t>
  </si>
  <si>
    <t>位奇镇芦堡道路建设项目</t>
  </si>
  <si>
    <t>位奇镇
芦堡村</t>
  </si>
  <si>
    <t xml:space="preserve">主街道硬化900米，路宽8.5米。                             </t>
  </si>
  <si>
    <t>改善芦堡村基础设施，方便群众出行</t>
  </si>
  <si>
    <t>位奇镇汪庄道路建设项目</t>
  </si>
  <si>
    <t>位奇镇
汪庄村</t>
  </si>
  <si>
    <t>道路硬化1.8公里，标准为4米宽</t>
  </si>
  <si>
    <t>改善汪庄村基础设施，方便群众出行</t>
  </si>
  <si>
    <t>位奇镇十里堡村道路改造提升项目</t>
  </si>
  <si>
    <t>位奇镇
十里堡村</t>
  </si>
  <si>
    <t>十里堡村二社道路进行铺油罩面，宽度为4米，厚度为4厘米沥青罩面。共计工程量为1.2公里，每公里投资60万元。</t>
  </si>
  <si>
    <t>改善十里堡村基础设施，方便群众出行</t>
  </si>
  <si>
    <t>位奇镇柳荫村道路硬化项目</t>
  </si>
  <si>
    <t>位奇镇
柳荫村</t>
  </si>
  <si>
    <t>道路硬化1.08公里，标准为4米宽</t>
  </si>
  <si>
    <t>改善柳荫村基础设施，方便群众出行</t>
  </si>
  <si>
    <t>0</t>
  </si>
  <si>
    <t>清泉镇南湾村乡村道路硬化建设项目</t>
  </si>
  <si>
    <t>南湾村</t>
  </si>
  <si>
    <t>道路0.5公里，安装太阳能路灯150盏灯。</t>
  </si>
  <si>
    <t>方便所涉农户生产生活经营，改善巷道环境卫生，满足群众日常出行，提升群众夜间出行安全性。</t>
  </si>
  <si>
    <t>清泉镇清泉村基础设施建设项目</t>
  </si>
  <si>
    <t>清泉村</t>
  </si>
  <si>
    <t>清泉村四五六社硬化道路中间塌陷需维修2.8公里，架设路灯50盏。</t>
  </si>
  <si>
    <t>配套完善文化广场健身设施，满足群众文体娱乐需求；</t>
  </si>
  <si>
    <t>清泉镇城北村基础设施建设项目</t>
  </si>
  <si>
    <t>硬化95876部队油库附近道路500米；城北村一社、二社和四社安装路灯20盏。</t>
  </si>
  <si>
    <t>方便所涉农户生产生活经营，改善巷道环境卫生进一步完善村产业设施建设，确保农户正常灌溉提升总体居住环境，加强精神文明建设，增强群众幸福感、获得感</t>
  </si>
  <si>
    <t>清泉镇拾号村乡村道路硬化建设项目</t>
  </si>
  <si>
    <t>拾号村</t>
  </si>
  <si>
    <t>硬化乡村道路3公里。</t>
  </si>
  <si>
    <t>断头路修建后方便群众出行，更加优化了村级道路。</t>
  </si>
  <si>
    <t>霍城镇双湖村村内道路塌陷维修项目</t>
  </si>
  <si>
    <t>双湖村</t>
  </si>
  <si>
    <t>四七社、一社、二三九社、道路塌陷需进行维修，共计500米，共计5万元</t>
  </si>
  <si>
    <t>对塌陷道路进行维修，保障居民出行安全</t>
  </si>
  <si>
    <t>霍城镇下西山村道路硬化建设项目</t>
  </si>
  <si>
    <t>下西山村</t>
  </si>
  <si>
    <t>投资148.4万元硬化陈家山头下西山村至李桥巴寨村道路2.8公里，宽5米，每公里补助53万元。</t>
  </si>
  <si>
    <t>完善农村交通条件，方便群众生产生活。</t>
  </si>
  <si>
    <t>霍城镇沙沟村道路硬化项目</t>
  </si>
  <si>
    <t>沙沟村</t>
  </si>
  <si>
    <t>霍城镇投资42.4万元，硬化双湖一社至沙沟村六社800米道路，宽4米。</t>
  </si>
  <si>
    <t>方便本村以及周边村群众出行，保护群众安全。</t>
  </si>
  <si>
    <t>霍城镇王庄村道路硬化建设项目</t>
  </si>
  <si>
    <t>王庄村</t>
  </si>
  <si>
    <t>霍城镇投资80万元，硬化王庄村巷道1.5公里，宽4米，涉及一社、二社、三社、四社、五社、六社，每公里补助资金53万元，共计补助资金80万元。</t>
  </si>
  <si>
    <t>方便群众生活生产，进一步完善村基础设施条件。</t>
  </si>
  <si>
    <t>霍城镇新庄村二社通户道路建设项目</t>
  </si>
  <si>
    <t>新庄村二社主干道0.65公里，路基宽6米，路面宽4.5米</t>
  </si>
  <si>
    <t>改善新庄村二社道路运输条件。</t>
  </si>
  <si>
    <t>霍城镇东山村二社道路硬化建设项目</t>
  </si>
  <si>
    <t>东山村二社主干道2公里，路基宽6米，路面宽4.5米</t>
  </si>
  <si>
    <t>改善东山村二社31户79人出行和生产运输条件</t>
  </si>
  <si>
    <t>霍城镇沙沟村通户道路硬化建设项目</t>
  </si>
  <si>
    <t>沙沟村村内主干道0.8公里，路基宽6米，路面宽4.5米</t>
  </si>
  <si>
    <t>改善九社36户人出行和生产运输条件</t>
  </si>
  <si>
    <t>霍城镇西坡村通户道路硬化建设项目</t>
  </si>
  <si>
    <t>西坡村村内主干道0.4公里，路基宽6米，路面宽4米</t>
  </si>
  <si>
    <t>改善五社25户人出行和生产运输条件</t>
  </si>
  <si>
    <t>大马营镇城南村道路硬化建设项目</t>
  </si>
  <si>
    <t>城南村</t>
  </si>
  <si>
    <t>投入资金33万元，硬化城南村五社、六社村社道路1.1公里。</t>
  </si>
  <si>
    <t>城南村公共基础设施建设进一步完善，村民出行更加方便。</t>
  </si>
  <si>
    <t>大马营镇下河村村社道路建设项目</t>
  </si>
  <si>
    <t>下河村</t>
  </si>
  <si>
    <t>投入资金42万元，硬化下河村1.2公里其中三社0.6公里、四社0.4公里、六社0.2公里。</t>
  </si>
  <si>
    <t>基础设施进一步得到改善，生产生活条件得以改善，实现各社受益。受益群众66户，其中脱贫户12户。</t>
  </si>
  <si>
    <t>0.0050</t>
  </si>
  <si>
    <t>0.0231</t>
  </si>
  <si>
    <t>吴宁村产业道路建设项目</t>
  </si>
  <si>
    <t>吴宁村</t>
  </si>
  <si>
    <t>吴宁村养殖场1400㎡，建有6间羊棚，主要经营羊产业发展，由村委会修至养殖场新建产业路3公里，提升村集体经济。</t>
  </si>
  <si>
    <t>下寨村养殖场基础设施补助项目</t>
  </si>
  <si>
    <t>下寨村</t>
  </si>
  <si>
    <t>下寨新建产业路1.2公里，由二社路口修至强盛农牧专业合作社，合作社重点发展羊产业，交通不便（土路），补助资金60万元。</t>
  </si>
  <si>
    <t>周庄村村组道路建设项目</t>
  </si>
  <si>
    <t>周庄村修建村组道路1.5公里，第一段二社村组道路1公里；第二段由三社通至祥莱农牧专业合作社500米，路C30混凝土（厚度25cm，宽度450cm）。</t>
  </si>
  <si>
    <t>西沟村村组道路建设项目</t>
  </si>
  <si>
    <t>西沟村</t>
  </si>
  <si>
    <t>修建一社村组道路1.5公里，由于生活出行不便，改善一社常住居民23户出行条件。</t>
  </si>
  <si>
    <t>霍城镇东关村村组道路改造项目</t>
  </si>
  <si>
    <t>对东关村主巷道4km路面进行改造提升，路面宽4米，包括路面病害处理、铺油罩面、修建路肩等。</t>
  </si>
  <si>
    <t>改善农村交通条件，方便群众生产生活，有效提升人居环境</t>
  </si>
  <si>
    <t>小型农田水利设施</t>
  </si>
  <si>
    <t>大马营镇上山湾村渠道建设项目</t>
  </si>
  <si>
    <t>上山湾村</t>
  </si>
  <si>
    <t>在大马营镇上山湾村投入财政衔接推进乡村振兴补助资金200万元，实施大马营镇上山湾村渠道建设项目，新建50*60u型渠11.5公里，其中：三社南湖沟50*60u型渠2公里 ，大沟50*60u型渠3公里， 山后头50*60u型渠1.5公里，大门沟50*60u型渠1.5公里，西直沟50*60u型渠1.5公里 ，东直沟50*60u型渠2公里，建成后的资产归上山湾村村集体所有。</t>
  </si>
  <si>
    <t>农业生产基础设施得到进一步完善，增加灌溉面积，提高了灌溉效率，为种植业发展提供了有力保障，受益户211户601人，其中受益脱贫户36户121人。</t>
  </si>
  <si>
    <t>大马营镇高湖村渠道建设项目</t>
  </si>
  <si>
    <t>高湖村</t>
  </si>
  <si>
    <t>在大马营镇高湖村投入财政衔接推进乡村振兴补助资金105万元，实施大马营镇高湖村渠道建设项目，在高湖村新建U70*60渠道4.5公里，建成后的资产归高湖村村集体所有。</t>
  </si>
  <si>
    <t>该项目建成后，高湖村基础设施进一步得到完善，增加灌溉面积890亩，实现全村303户921人受益，其中受益脱贫户34户94人。</t>
  </si>
  <si>
    <t>大马营镇窑坡村蓄水池渠道建设项目</t>
  </si>
  <si>
    <t>窑坡村</t>
  </si>
  <si>
    <t>在大马营镇窑坡村投入财政衔接推进乡村振兴补助资金50万元，实施大马营镇窑坡村蓄水池渠道建设项目，在窑坡村新建低压暗管20公里，建成后的资产归窑坡村村集体所有。</t>
  </si>
  <si>
    <t>该项目建成后，窑坡村蓄水池建设项目基础设施进一步得到完善，确保灌溉面积2000亩，实现二、三社204户555人受益，其中受益贫困户19户72人。</t>
  </si>
  <si>
    <t>位奇村引水渠建设项目</t>
  </si>
  <si>
    <t>投入衔接资金54万元，在位奇村蓄水池修建引水渠U100*80型1.8公里，每公里30万元，项目建成后形成的资产归村集体所有。</t>
  </si>
  <si>
    <t>基础设施进一步得到完善，生活条件得以改善</t>
  </si>
  <si>
    <t>位奇镇高寨村土地整理项目</t>
  </si>
  <si>
    <t>位奇镇
高寨村</t>
  </si>
  <si>
    <t>投入衔接资金95万元，在高寨村一、三社进行土地整治620亩，并配套水肥一体化设施。</t>
  </si>
  <si>
    <t>位奇镇侯山村渠道建设项目</t>
  </si>
  <si>
    <t xml:space="preserve">投入衔接资金200万元，为侯山村维修U80*60渠道10公里，每公里10万元，需资金100万元；同时新建U80*60渠道4公里，每公里25万元，需资金100万元。项目建成后形成的资产归村集体所有。          </t>
  </si>
  <si>
    <t>基础设施进一步得到完善，生活条件得以改善，实现全村285户900人受益。</t>
  </si>
  <si>
    <t>位奇镇新开村渠道建设项目</t>
  </si>
  <si>
    <t>位奇镇
新开村</t>
  </si>
  <si>
    <t>投入衔接资金102.25万元，在新开村一社、十一社修建U80*60渠道4.1公里。每公里投资25万元，项目建成后形成的资产归村集体所有。</t>
  </si>
  <si>
    <t>基础设施进一步得到完善，生活条件得以改善，实现全村841户2570人受益，增加保灌面积亩。</t>
  </si>
  <si>
    <t>位奇镇汪庄村渠道建设项目</t>
  </si>
  <si>
    <t>投入衔接资金111.8万元，在汪庄村四、五社新建U100*70渠道4.3公里，每公里26万元，项目建成后形成的资产归村集体所有。</t>
  </si>
  <si>
    <t>基础设施进一步得到完善，生活条件得以改善，实现全村504户1590人受益，增加保灌面积亩。</t>
  </si>
  <si>
    <t>位奇镇张湾村渠道建设项目</t>
  </si>
  <si>
    <t>位奇镇
张湾村</t>
  </si>
  <si>
    <t>投入衔接资金99万元，在张湾村八社新建U100*80渠道3公里，每公里33万元。项目建成后形成的资产归村集体所有。</t>
  </si>
  <si>
    <t>基础设施进一步得到完善，生活条件得以改善，实现全村520户1670人受益，增加保灌面积亩。</t>
  </si>
  <si>
    <t>位奇镇位奇村渠道建设项目</t>
  </si>
  <si>
    <t>投入衔接资金94.3万元，在位奇村三、七社修建U75*60渠道2.6公里，在一、六社修建UU75*60渠道1.5公里，全村共修渠4.1公里，每公里23万元，需资金94.3万元。</t>
  </si>
  <si>
    <t>基础设施进一步得到完善，生活条件得以改善，实现全村557户1764人受益，增加保灌面积亩。</t>
  </si>
  <si>
    <t>位奇镇孙家营村渠道建设项目</t>
  </si>
  <si>
    <t>位奇镇
孙家营村</t>
  </si>
  <si>
    <t>投入衔接资金142.5万元，在孙家营村（林业局林带耕地）修建U80*60渠道5.7公里，每公里补助25万元。项目建成后形成的资产归村集体所有。</t>
  </si>
  <si>
    <t>基础设施进一步得到完善，生活条件得以改善，实现全村244户721人受益，增加保灌面积600亩。</t>
  </si>
  <si>
    <t>陈户镇寺沟村蓄水池建设项目</t>
  </si>
  <si>
    <t>陈户镇投入财政衔接资金200万元，在陈户镇寺沟村新建10000方蓄水池四座，5000方蓄水池一座，并配套电路、水泵等设施。项目建成后资产归寺沟村集体所有。</t>
  </si>
  <si>
    <t>十里堡村水毁管道铺设项目</t>
  </si>
  <si>
    <t>十里堡</t>
  </si>
  <si>
    <t>投入衔接资金45万元，计划在十里堡五社实施水毁管道铺设项目，铺设φ400PE管道1.1公里，修建截水墙330米。形成资产归村集体所有，同时吸纳3人以上脱贫户实现就业。</t>
  </si>
  <si>
    <t>项目建成后改善项目区农业生产条件，夯实农业基础，增强了农业综合生产能力，保障群众生产收益。</t>
  </si>
  <si>
    <t>东乐南滩高标准农田输水管道项目</t>
  </si>
  <si>
    <t>投入衔接资金150万元，在城西平整土地450亩，铺设DN315mmPE管2.8千米，DN160mmPE管4.5千米，单项出水栓（φ160）86个，双向出水栓（φ160）20个，阀门井22座，排水井26座，铺设U50型渠道1.8公里。形成资产归村集体所有，同时吸纳5人以上脱贫户实现就业。</t>
  </si>
  <si>
    <t>进一步完善农业灌溉设施，确保群众生产用水，促进脱贫攻坚与乡村振兴有机融合，巩固脱贫攻坚成果。受益群众433户，1470人，受益贫困户19户29人，边缘户1户1人。</t>
  </si>
  <si>
    <t>霍城镇西关村马铃薯种薯基地蓄水池建设项目</t>
  </si>
  <si>
    <t>投资240万元，在霍城镇西关村建设4万立方米蓄水池，配套完善高标准水肥一体化马铃薯种植基地基础设施，为规模化，集约化、现代化、标准化马铃薯种植示范基地夯实基础。</t>
  </si>
  <si>
    <t>提高马铃薯种植能力，增加农业附加值，带动全镇马铃薯产业发展。</t>
  </si>
  <si>
    <t>西坡村农田灌溉管道建设项目</t>
  </si>
  <si>
    <t>投入资金145万元，铺设安装∮400PVC（0.63mpa）管道4.0Km，改建分水闸14座，安装简易闸门28付，安装分水闸出水口∮400PVC（0.32mpa）引水管0.5Km。</t>
  </si>
  <si>
    <t>解决西坡村2200亩耕地灌溉问题，提高水资源利用率。</t>
  </si>
  <si>
    <t>老军乡高效节水蓄水池建设项目</t>
  </si>
  <si>
    <t>老军村</t>
  </si>
  <si>
    <t>投入衔接资金350万元，老军村修建40000立方米高效节水调蓄水池1座，实现高效节水灌溉面积2500亩。</t>
  </si>
  <si>
    <t>高效节水项目的设施，保灌面进一步增加，实现整村收益。</t>
  </si>
  <si>
    <t>老军乡水肥一体化中药材基地基础设施建设项目</t>
  </si>
  <si>
    <t>投入衔接资金80万元，计划老军乡丰城村实施水肥一体化项目，修建10000立方米调蓄池及其附属设施。项目建成后资产归村集体所有，</t>
  </si>
  <si>
    <t>进一步增强农田水利基础设施条件，项目的实施，保灌面进一步增加、水利用率得到提，实现村收益。</t>
  </si>
  <si>
    <t>投入衔接资金160万元，计划潘庄村修建20000立方米高效节水调蓄水池1座，实现高效节水灌溉面积1035亩；</t>
  </si>
  <si>
    <t>河湾村渠道建设项目</t>
  </si>
  <si>
    <t>河湾村</t>
  </si>
  <si>
    <t>投入资金80.5万元，在河湾村新建渠道（50cm*60cm）3.5公里，解决1800余亩农田灌溉。</t>
  </si>
  <si>
    <t>进一步改善基础设施条件，提高人民灌溉质量，增加种植户收入，进一步巩固脱贫攻坚成果。</t>
  </si>
  <si>
    <t>西沟村渠道建设项目</t>
  </si>
  <si>
    <t>新建U型渠道（50cm*60cm）7公里，解决灌溉面积15000㎡，提升全村灌溉效率，提高居民种植收入。</t>
  </si>
  <si>
    <t>通生活用电</t>
  </si>
  <si>
    <t>上寨村、巴寨村合作社电力设施建设项目</t>
  </si>
  <si>
    <t>上寨村、巴寨村</t>
  </si>
  <si>
    <t>配套上寨养殖场电力设施，80KV变压器一台，10KVA线路385m，阻力电杆8基，电力全套配件；巴寨养殖场电力设施200KV变压器一台，10KV线路700m，阻力杆18基，电力全套配件，配电箱一台。</t>
  </si>
  <si>
    <t>进一步改善基础设施条件，提高人民生活质量，进一步巩固脱贫攻坚成果，加速乡村振兴发展战略。</t>
  </si>
  <si>
    <t>吴家长沟桥危桥改造</t>
  </si>
  <si>
    <t>大马营镇高湖村</t>
  </si>
  <si>
    <t>新建1-6米小桥一座</t>
  </si>
  <si>
    <t>改善S590至李桥高庙村、大马营镇山湾村、高湖村中河村道路基础设施，带动沿线旅游经济及焉支山6A级景区发展</t>
  </si>
  <si>
    <t>李泉路至王庄村四社道路安防工程</t>
  </si>
  <si>
    <t>安装安全护栏300米（双向）</t>
  </si>
  <si>
    <t>改善王庄村行人出行安全和生产运输安全设施条件</t>
  </si>
  <si>
    <t>李桥乡河湾村、杨坝村、周庄村、下寨村、上寨村、巴寨村交叉路口安全警示设备建设项目</t>
  </si>
  <si>
    <t>河湾村、杨坝村、周庄村、下寨村、上寨村、巴寨村</t>
  </si>
  <si>
    <t>S590李桥沿路沿线；杨坝村、高庙村、高庙乡村旅游合作社、高庙大坝、吴宁东、西路口安装太阳能红慢黄闪灯各1组（一共6组）。杨坝村一社、巴寨、周庄路口，李霍公路上下寨路口，李桥中心小学门口（一共5组）；更换防护栏60根，S590沿线40根，周庄10根，东西沟交界处10根。</t>
  </si>
  <si>
    <t>大马营镇磨湾村村社道路建设项目</t>
  </si>
  <si>
    <t>磨湾村</t>
  </si>
  <si>
    <t>投入资金84万元，硬化磨湾村一社、二社、六社、七社入户道路2.8公里。</t>
  </si>
  <si>
    <t>基础设施进一步得到改善，方便村民出行，生产运输速度进一步增强，实现村民收益</t>
  </si>
  <si>
    <t>老军乡羊虎沟村平交道口改造项目</t>
  </si>
  <si>
    <t>羊虎沟村</t>
  </si>
  <si>
    <t>投入衔接资金5万元，计划改扩建G312线与羊虎沟村通村道路平交道口一处。</t>
  </si>
  <si>
    <t>项目的实施有利于村民安全出行，确保村民生命财产安全。</t>
  </si>
  <si>
    <t>山丹县大马营镇2022年中央财政以工代赈项目</t>
  </si>
  <si>
    <t>大马营镇双泉村</t>
  </si>
  <si>
    <t>新建易地扶贫搬迁后续扶持马产业基地机耕道3公里，生产道3.8公里，U型渠5公里；新建粪污沉淀池2000立方米，粪污堆放池5000立方米，排污管网2000米，垃圾集中压缩站1座，封闭式垃圾收集池4座。</t>
  </si>
  <si>
    <t>该项目效益主要体现在项目实施过程和项目竣工投入运营后所产生的效益。在项目实施中，当地群众可就近务工，增加劳务报酬72万元，项目建设运营后，全镇养殖规模突破1.5万匹，带动全镇种植优质燕麦草3万亩。吸引远在浙江宁波的人健药业集团将孕马血清药品制造基地建在大马营镇，降低运行成本，拓展市场销路，提高经济效益。带动马营、磨湾、双泉等村集体经济收入全部达到5万元以上，周边农户户增收4500元以上，起到强村带弱村，大户带农户、一般户带脱贫户，真正实现以工代赈项目实施效应。同时，项目的实施将有力的促进当地农牧业生产水平的提高，对增加当地农民的收入和改善当地生产条件都起到积极的推动和示范作用。</t>
  </si>
  <si>
    <t>霍城镇易地扶贫搬迁安置地屋面改造项目</t>
  </si>
  <si>
    <t>对霍城镇易地扶贫搬迁安置点4栋楼、2398平方米屋面进行改造。</t>
  </si>
  <si>
    <t>改善易地扶贫搬迁户居住条件，从根本上解决屋面渗漏隐患。</t>
  </si>
  <si>
    <t>山丹县清泉镇2022年以工代赈示范工程</t>
  </si>
  <si>
    <t>清泉镇郇庄村、西街村、北滩村和清泉村</t>
  </si>
  <si>
    <t>郇庄村蔬菜种植基地架设滴灌设施，配套建设15000立方米蓄水池一座；清泉村经济林架设滴灌设施，配套建设30000立方米蓄水池一座；新建产业园道路9.2公里。</t>
  </si>
  <si>
    <t>提升村集体基础设施建设，改善农业用水条件，改善产业园交通条件，便宜群众出行。</t>
  </si>
  <si>
    <t>大马营镇花寨村乡村建设示范村基础设施提升建设项目</t>
  </si>
  <si>
    <t>花寨村</t>
  </si>
  <si>
    <t>在大马营镇花寨村投入财政衔接推进乡村振兴补助资金投入资金200万元，实施大马营镇花寨村乡村建设示范村基础设施提升建设项目，对花寨村基础设施进行改造升级，改造升级道路3000平方米，改造农资交易市场4座，改造市场经营主体基础设施80户，改造后的道路、农资交易市场资产归花寨村村集体所有。</t>
  </si>
  <si>
    <t>该项目建成后，进一步改善花寨村基础设施，提升服务水平，完善公共设施，持续改善花寨农资交易环境。</t>
  </si>
  <si>
    <t>位奇镇四坝村人居环境整治项目</t>
  </si>
  <si>
    <t>投入资金60万元，对四坝村人居环境进行整体改造提升，重点对村级基础设施进行新建及维修，并购置小型电动垃圾车3辆、配置垃圾收集桶100个。</t>
  </si>
  <si>
    <t>提升乡村振兴示范点环境卫生。</t>
  </si>
  <si>
    <t>位奇镇人居环境改造提升项目</t>
  </si>
  <si>
    <t>投入衔接资金150万元，用于S590沿线村庄人居环境整治，重点对村庄内残垣断壁进行拆除，清运生活垃圾和建筑垃圾约80000立方米。</t>
  </si>
  <si>
    <t>陈户镇岸头村生态宜居村庄建设项目</t>
  </si>
  <si>
    <t>陈户镇投入财政衔接资金200万元，在岸头村生态宜居村庄铺设供暖管道（Φ219无缝钢管+聚氨酯保温）2公里、自来水管网800m、污水管网（Φ300）3公里，覆盖农户95户，并配套完善相关基础设施。项目建成后资产归岸头村集体所有。</t>
  </si>
  <si>
    <t>改善村民生产生活环境，人居环境得到极大的改善，从而实施环境卫生整治和美丽乡村建设。</t>
  </si>
  <si>
    <t>城东村人居环境提升改造项目</t>
  </si>
  <si>
    <t>投入衔接资金200万元到城东村人居环境提升改造项目，其中：对村内1.8公里主街道进行改造提升（配套附属设施）；平整场地2500平方米，清运生活垃圾1100立方米，改造垃圾收集点16处（配套相关设备）。形成资产归村集体所有，同时吸纳5人以上脱贫户实现就业。</t>
  </si>
  <si>
    <t>进一步改善集镇区人居环境，提升集镇形象，推乡村振兴。受益群众763户，2497人，受益贫困户29户51人，边缘户2户3人。</t>
  </si>
  <si>
    <t>山羊堡村人居环境提升改造项目</t>
  </si>
  <si>
    <t>投入衔接资金200万元到山羊堡村人居环境提升改造项目，其中：对村内3.7公里主街道进行改造提升（配套附属设施）；平整场地3600平方米，清运生活垃圾1420立方米，修建垃圾处理点20处（配套相关设备）。形成资产归村集体所有，同时吸纳5人以上脱贫户实现就业。</t>
  </si>
  <si>
    <t>进一步改善村内人居环境，提升村社形象，推乡村振兴。受益群众465户，1542人，受益贫困户16户51人。</t>
  </si>
  <si>
    <t>大寨村人居环境提升改造项目</t>
  </si>
  <si>
    <t>投入衔接资金150万元到大寨村基础设施配套项目，其中：对村内2.4公里主街道进行改造提升（配套附属设施）；平整场地1800平方米，清运生活垃圾1020立方米，修建垃圾处理点10处（配套相关设备）。形成资产归村集体所有，同时吸纳4人以上脱贫户实现就业。</t>
  </si>
  <si>
    <t>进一步改善村内人居环境，提升村社形象，推乡村振兴。受益群众267户，835人，受益贫困户15户26人。</t>
  </si>
  <si>
    <t>霍城镇2022年农村人居环境综合整治项目</t>
  </si>
  <si>
    <t>购置压缩式垃圾车1辆，投资42万元；为新庄等13个行政村配套密闭式垃圾斗（1970*1500*1000㎜）80个，投资56万元，分类垃圾箱（180L）200个，投资9万元。为16个村修建垃圾收集池100个，每个补助2万元，补助200万元。提臂式一辆20万元。垃圾车投资总金额327万元。</t>
  </si>
  <si>
    <t>全镇整体生态环境得到有效保护和改善，村容村貌不断改善和优化，环保基础设施逐步健全和完善，农民生活质量明显提高。</t>
  </si>
  <si>
    <t>霍城镇农机服务点建设项目</t>
  </si>
  <si>
    <t>西关村</t>
  </si>
  <si>
    <t>投资120万元，建设霍城镇农机服务点一处，硬化场地2000平方米，搭建彩钢棚600平方米，对集镇原有的7家农机具维修、电器维修、彩钢加工等店铺进行集中安置。</t>
  </si>
  <si>
    <t>完善集镇服务功能，优化农村人居环境</t>
  </si>
  <si>
    <t>霍城镇东关村环境整治建设项目</t>
  </si>
  <si>
    <t>投入资金270万元，对东关村3.5公里主街道进行集中整治，配套道路附属设施，平整场地4300平方米，清运垃圾1860立方米。</t>
  </si>
  <si>
    <t>提高农村人居环境，促进脱贫攻坚与乡村振兴有机融合，巩固脱贫攻坚成果。</t>
  </si>
  <si>
    <t>老军乡硖口村人居环境整治项目</t>
  </si>
  <si>
    <t>硖口村</t>
  </si>
  <si>
    <t>在老军乡硖口村投入扶贫资金150万元，硖口村拆除长城周围养殖棚圈，清理长城周边及汉壕沟内垃圾70000立方米。</t>
  </si>
  <si>
    <t>拆除长城周围养殖棚圈，对长城进行保护，从而进行环境卫生整治和美丽乡村建设。</t>
  </si>
  <si>
    <t>清泉镇红寺湖村农田水利设施建设项目</t>
  </si>
  <si>
    <t>红寺湖村</t>
  </si>
  <si>
    <t>投入财政衔接资金90万元，在红寺湖村铺设覆盖5公里的U型渠农田水利设施，解决本村水资源不足，水资源利用效率不高问题。项目建成后形成的资产归村集体所有。</t>
  </si>
  <si>
    <t>有效提升水资源利用率不足，灌溉用水浪费大问题，实现渠道全面覆盖。</t>
  </si>
  <si>
    <t>清泉镇人居环境整治项目</t>
  </si>
  <si>
    <t>南湖村
拾号村</t>
  </si>
  <si>
    <t>①投入财政衔接资金25万元，对南湖村二社至佛山路沿线开展环境卫生整治，增设垃圾斗3个，新建压缩式垃圾站1处，配备垃圾桶435个。项目建成后形成的资产归南湖村村集体所有。②投入财政衔接资金20万元，开展环境卫生整治；配备737个分类垃圾箱。项目建成后形成的资产归拾号村村集体所有。</t>
  </si>
  <si>
    <t>有效提升本村居民生活条件，改善生活状态，实现乡村振兴。改善人居环境，提升村容村貌</t>
  </si>
  <si>
    <t>清泉镇祁店村乡村示范建设项目</t>
  </si>
  <si>
    <t>祁店村</t>
  </si>
  <si>
    <t>投入财政衔接资金120万元，一社至四社道路拓宽及道牙石安装7公里，配套建设附属设施。项目建成后形成的资产归村集体所有。</t>
  </si>
  <si>
    <t>改善基础设施，提升农村居民便利出行，改善生活环境</t>
  </si>
  <si>
    <t>清泉镇南关村基础设施建设项目</t>
  </si>
  <si>
    <t>南关村</t>
  </si>
  <si>
    <t>投入财政衔接资金58万元，十二社农牧创业园道路拓宽2公里，铺设路沿石4公里；配套建设附属设施。项目建成后形成的资产归村集体所有。</t>
  </si>
  <si>
    <t>改善农村居民生活环境，提升生活质量，方便群众出行。</t>
  </si>
  <si>
    <t>清泉镇双桥村基础设施建设项目</t>
  </si>
  <si>
    <t>双桥村</t>
  </si>
  <si>
    <r>
      <rPr>
        <sz val="11"/>
        <rFont val="楷体"/>
        <charset val="134"/>
      </rPr>
      <t>投入财政衔接资金30万元，新建混凝土路面543.06㎡，安装道牙石1250.8m，配套附属设施，新建水井1座，新建围墙9m，清运垃圾4000m</t>
    </r>
    <r>
      <rPr>
        <sz val="11"/>
        <rFont val="宋体"/>
        <charset val="134"/>
      </rPr>
      <t>³</t>
    </r>
    <r>
      <rPr>
        <sz val="11"/>
        <rFont val="楷体"/>
        <charset val="134"/>
      </rPr>
      <t>。项目建成后形成的资产归村集体所有。</t>
    </r>
  </si>
  <si>
    <t>改善村容村貌，改善居民生活环境</t>
  </si>
  <si>
    <t>清泉镇双桥村四社基础设施建设项目</t>
  </si>
  <si>
    <r>
      <rPr>
        <sz val="11"/>
        <rFont val="楷体"/>
        <charset val="134"/>
      </rPr>
      <t>投入财政衔接资金100万元，拆除破损混凝土路面2500㎡，开挖土方6210m</t>
    </r>
    <r>
      <rPr>
        <sz val="11"/>
        <rFont val="宋体"/>
        <charset val="134"/>
      </rPr>
      <t>³</t>
    </r>
    <r>
      <rPr>
        <sz val="11"/>
        <rFont val="楷体"/>
        <charset val="134"/>
      </rPr>
      <t>，建筑垃圾清运1130.15m</t>
    </r>
    <r>
      <rPr>
        <sz val="11"/>
        <rFont val="宋体"/>
        <charset val="134"/>
      </rPr>
      <t>³</t>
    </r>
    <r>
      <rPr>
        <sz val="11"/>
        <rFont val="楷体"/>
        <charset val="134"/>
      </rPr>
      <t>，安装道牙石789.2m，新建混凝土162.84㎡，新建围墙233.6m，50U型渠道48.6m，破除清运混凝土路面2300㎡，场地清除4000㎡，配套建设附属设施。项目建成后形成的资产归村集体所有。</t>
    </r>
  </si>
  <si>
    <t>清泉镇双桥村五社基础设施建设项目</t>
  </si>
  <si>
    <r>
      <rPr>
        <sz val="11"/>
        <rFont val="楷体"/>
        <charset val="134"/>
      </rPr>
      <t>投入财政衔接资金108万元，块料面层225.5㎡，新建围墙405.9m，石材墙面35.4㎡，水泥管道20m，道路砂夹石铺设990㎡，余方弃置5133m</t>
    </r>
    <r>
      <rPr>
        <sz val="11"/>
        <rFont val="宋体"/>
        <charset val="134"/>
      </rPr>
      <t>³</t>
    </r>
    <r>
      <rPr>
        <sz val="11"/>
        <rFont val="楷体"/>
        <charset val="134"/>
      </rPr>
      <t>，防腐钢木栅栏250m，油漆粉刷123.18㎡，铝合金大门6.5㎡，清运垃圾8530m</t>
    </r>
    <r>
      <rPr>
        <sz val="11"/>
        <rFont val="宋体"/>
        <charset val="134"/>
      </rPr>
      <t>³</t>
    </r>
    <r>
      <rPr>
        <sz val="11"/>
        <rFont val="楷体"/>
        <charset val="134"/>
      </rPr>
      <t>，破除清运混凝土路面3600㎡，维修水塔及水房一座，平整场地15300㎡，新建混凝土路面2000㎡。项目建成后形成的资产归村集体所有。</t>
    </r>
  </si>
  <si>
    <t>清泉镇郑庄村道路拓展维修建设项目</t>
  </si>
  <si>
    <t>投入财政衔接资金60万元，一社、四社道路拓宽维修1公里，配套建设附属设施。项目建成后形成的资产归村集体所有。</t>
  </si>
  <si>
    <t>提升总体居住环境，加强精神文明建设，增强群众幸福感、获得感</t>
  </si>
  <si>
    <t>清泉镇低压暗管出水栓维修项目</t>
  </si>
  <si>
    <t>清泉村
北湾村
郑庄村</t>
  </si>
  <si>
    <t>①投入财政衔接资金27万元，更换160型号单项出水栓13个，200型号单项出水栓91个，160型号双向出水栓89个，200型号双向出水栓164个。项目建成后形成的资产归北湾村村集体所有。②投入财政衔接资金40万元，更换160型号低压暗管双项出水栓274个，更换250型号低压暗管双项出水栓165个。项目建成后形成的资产归清泉村村集体所有。③投入财政衔接资金20万元，更换160型号低压暗管单项出水栓505个，更换160型号低压暗管双项出水栓67个。项目建成后形成的资产归郑庄村村集体所有。</t>
  </si>
  <si>
    <t>进一步完善农村基础设施建设，提升农村用水效率</t>
  </si>
  <si>
    <t>清泉镇清泉村望湖湾生态产业园基础设施建设项目</t>
  </si>
  <si>
    <r>
      <rPr>
        <sz val="11"/>
        <rFont val="楷体"/>
        <charset val="134"/>
      </rPr>
      <t>投入财政衔接资金300万元，场区内环绕湖溪土方开挖外运共计52000m</t>
    </r>
    <r>
      <rPr>
        <sz val="11"/>
        <rFont val="宋体"/>
        <charset val="134"/>
      </rPr>
      <t>³</t>
    </r>
    <r>
      <rPr>
        <sz val="11"/>
        <rFont val="楷体"/>
        <charset val="134"/>
      </rPr>
      <t>，岛上场地平整及砂夹石回填822.72 m</t>
    </r>
    <r>
      <rPr>
        <sz val="11"/>
        <rFont val="宋体"/>
        <charset val="134"/>
      </rPr>
      <t>³</t>
    </r>
    <r>
      <rPr>
        <sz val="11"/>
        <rFont val="楷体"/>
        <charset val="134"/>
      </rPr>
      <t>，湖内回填、夯实防渗黏土14353.4 m</t>
    </r>
    <r>
      <rPr>
        <sz val="11"/>
        <rFont val="宋体"/>
        <charset val="134"/>
      </rPr>
      <t>³</t>
    </r>
    <r>
      <rPr>
        <sz val="11"/>
        <rFont val="楷体"/>
        <charset val="134"/>
      </rPr>
      <t>种植土回填夯实防护坝共计757.56 m</t>
    </r>
    <r>
      <rPr>
        <sz val="11"/>
        <rFont val="宋体"/>
        <charset val="134"/>
      </rPr>
      <t>³</t>
    </r>
    <r>
      <rPr>
        <sz val="11"/>
        <rFont val="楷体"/>
        <charset val="134"/>
      </rPr>
      <t>，平整、铺填主路共计1890 m2，林间小路及湖边路沙化路面铺设6620m2，镶嵌路缘石（含基础开挖）共计3660m，回填平整路肩3660m，安装钢架拱桥10座（含浆砌石基础制作），湖边路杂草清除4625 m2，钢架拱桥防腐木铺装共10座，大门防腐木铺装及门房装饰工程，平整土地110亩，配套建设附属设施。项目建成后形成资产产权归村集体所有，由村集体自主经营或租赁经营，租赁经营年分红不得低于6%。</t>
    </r>
  </si>
  <si>
    <t>增加村集体经济收入</t>
  </si>
  <si>
    <t>清泉镇西街村西旺建设项目</t>
  </si>
  <si>
    <t>西街村</t>
  </si>
  <si>
    <t>投入财政衔接资金100万元，对西旺农牧养殖小区铺设专用管道6公里，配套建设附属设施。项目建成后形成的资产归村集体所有。</t>
  </si>
  <si>
    <t>提升总体工作环境，提高产业内绿化率</t>
  </si>
  <si>
    <t>清泉镇城北村低压暗管建设项目</t>
  </si>
  <si>
    <t>投入财政衔接资金20万元，铺设2号井低压暗管2公里。项目建成后形成的资产归村集体所有。</t>
  </si>
  <si>
    <t>山丹县清泉镇土地平整基础设施建设项目</t>
  </si>
  <si>
    <t>投入财政衔接资金500万元，在清泉村望湖湾平整土地800亩，配套架设滴管设施及其他附属工程。项目建成后形成的资产归村集体所有。</t>
  </si>
  <si>
    <t>改善农业种植结构，大力发展节水型农业，实现农业产业化发展。</t>
  </si>
  <si>
    <t>山丹县清泉镇农业科技园土地平整基础设施建设项目</t>
  </si>
  <si>
    <t xml:space="preserve">
郇庄村
城北村</t>
  </si>
  <si>
    <t>投入财政衔接资金630万元，在郇庄等村平整土地1400亩，配套建设滴管设施。项目建成后形成的资产归村集体所有。</t>
  </si>
  <si>
    <t>配套建设基础设施，提升农业现代化水平，增加农民收益，进一步提升农业现代化示范水平。</t>
  </si>
  <si>
    <t>山丹县清泉镇城北村农业科技园建设项目</t>
  </si>
  <si>
    <t>投入财政衔接资金3200万元，在城北村平整土地164亩，配套建设滴管设施；新建高标准玻璃温室大棚2座（占地面积15亩)，第六代温室大棚23座（10m*60m)，配套建设相关附属设施。项目建成后形成资产产权归村集体所有，由村集体自主经营或租赁经营，租赁经营年分红不得低于6%。</t>
  </si>
  <si>
    <t>山丹县清泉镇现代农业科技示范园基础设施建设项目</t>
  </si>
  <si>
    <t>投入财政衔接资金1200万元，在郇庄村现代农业科技示范园配套建设水、电、路等基础设施。项目建成后形成资产产权归村集体所有。</t>
  </si>
  <si>
    <t>山丹县清泉镇农业科技园冷库改造提升项目</t>
  </si>
  <si>
    <t>投入财政衔接资金300万元，在城北村改造升级冷库一座，配套相关基础设施。项目建成后形成资产产权归村集体所有，由村集体自主经营或租赁经营，租赁经营年分红不得低于6%。</t>
  </si>
  <si>
    <t>配套建设现代化农业设备，提升农业产业化，规模化。</t>
  </si>
  <si>
    <t>山丹县清泉镇现代农业科技园建设项目</t>
  </si>
  <si>
    <t>投入财政衔接资金2200万元，在郇庄村新建温室大棚125座（10m*60m)；建设高标准、大跨度试验示范日光温室20000㎡。项目建成后形成资产产权归村集体所有，由村集体自主经营或租赁经营，租赁经营年分红不得低于6%。</t>
  </si>
  <si>
    <t>配套建设农业基础设施，大力发展节水型农业，改善种植结构。</t>
  </si>
  <si>
    <t>山丹县清泉镇城北村农业科技园园区建设项目</t>
  </si>
  <si>
    <t>投入财政衔接资金1000万元，在城北村农业科技园配套建设水、电、路、暖等基础设施。项目建成后形成的资产归村集体所有。</t>
  </si>
  <si>
    <t>山丹县清泉镇城乡融合田园综合体产业园建设项目</t>
  </si>
  <si>
    <t>投入财政衔接资金1000万元，在清泉村新建集仓储、分拣、包装、加工为一体的物流园区一座。项目建成后形成资产产权归村集体所有，由村集体自主经营或租赁经营，租赁经营年分红不得低于6%。</t>
  </si>
  <si>
    <t>提升现代农业产业结构，延伸农业产业链，增加附加值。</t>
  </si>
  <si>
    <t>山丹县清泉镇城乡融合田园综合体基础设施建设项目（南关段）</t>
  </si>
  <si>
    <t>南关村
双桥村
东街村</t>
  </si>
  <si>
    <t>投入财政衔接资金280万元，在南关村、双桥村、东街村平整土地630亩，配套建设滴管设施。项目建成后形成的资产归村集体所有。</t>
  </si>
  <si>
    <t>山丹县清泉镇城乡融合田园综合体建设项目（南关段）</t>
  </si>
  <si>
    <t>投入财政衔接资金600万元，在南关村、双桥村、东街村新建第六代温室大棚10座（30m*125m)，配套建设相关附属设施。项目建成后形成资产产权归村集体所有，由村集体自主经营或租赁经营，租赁经营年分红不得低于6%。</t>
  </si>
  <si>
    <t>山丹县清泉镇城乡融合田园综合体基础设施建设项目（双桥段）</t>
  </si>
  <si>
    <t>双桥村
西街村</t>
  </si>
  <si>
    <t>投入财政衔接资金72万元，在双桥村、西街村平整土地160亩，配套建设滴管设施。项目建成后形成的资产归村集体所有。</t>
  </si>
  <si>
    <t>山丹县清泉镇城乡融合田园综合体建设项目（双桥段）</t>
  </si>
  <si>
    <t>投入财政衔接资金900万元，在双桥村、西街村新建温室大棚30座（30m*125m)，配套建设相关附属设施。项目建成后形成资产产权归村集体所有，由村集体自主经营或租赁经营，租赁经营年分红不得低于6%。</t>
  </si>
  <si>
    <t>山丹县清泉镇城乡融合田园综合体基础设施建设项目（清泉村段）</t>
  </si>
  <si>
    <t>投入财政衔接资金90万元，在清泉村平整土地200亩，配套建设滴管设施。项目建成后形成的资产归村集体所有。</t>
  </si>
  <si>
    <t>山丹县清泉镇城乡融合田园综合体基础设施建设项目（南湾段）</t>
  </si>
  <si>
    <t>投入财政衔接资金450万元，在南湾村平整土地1000亩，配套建设滴管设施。项目建成后形成的资产归村集体所有。</t>
  </si>
  <si>
    <t>霍城镇杜庄村污水处理站建设项目</t>
  </si>
  <si>
    <t>杜庄村</t>
  </si>
  <si>
    <t>投资550万元修建日处理污水200立方米污水处理站一处，铺设雨污分离管道8KM（污水管300mm、雨水管500mm波纹管），包括开挖、回填、检查井、雨水收集井等附属设施。同时带动周边脱贫户参与务工不少于3人。</t>
  </si>
  <si>
    <t>县住建局</t>
  </si>
  <si>
    <t>霍城镇救灾临时安置房建设项目项目</t>
  </si>
  <si>
    <t>霍城镇投资420万元，对应地震带引发的地质灾害造成监测户及收入不稳定户住房损毁问题，计划在霍城镇西关村为16个行政村脱贫户建设临时性安置点20套，供群众租赁和临时性安置使用。既增加了村集体经济收入，有解决了困难群众的住房需求。</t>
  </si>
  <si>
    <t>位奇镇易地搬迁安置点维修改造项目</t>
  </si>
  <si>
    <t>投入衔接资金50万元，对位奇镇瑞福家园安置点空地进行硬化，硬化1300平方米，对安置点5000平方米屋面进行防水处理，并维修安置点相关设施。</t>
  </si>
  <si>
    <t>完善易地搬迁安置点基础设施，提升搬迁群众满意度。</t>
  </si>
  <si>
    <t>芦堡村基础设施维修改造项目</t>
  </si>
  <si>
    <t>位奇镇芦堡村</t>
  </si>
  <si>
    <t>投资100万元，对芦堡村主街道基础设施进行维修改造，对村委会周边基础设施进行维修改造，维修面积2000平方米，配套改建公共服务设施。</t>
  </si>
  <si>
    <r>
      <rPr>
        <sz val="11"/>
        <rFont val="楷体"/>
        <charset val="134"/>
      </rPr>
      <t>0.00</t>
    </r>
    <r>
      <rPr>
        <sz val="11"/>
        <rFont val="宋体"/>
        <charset val="134"/>
      </rPr>
      <t> </t>
    </r>
  </si>
  <si>
    <r>
      <rPr>
        <sz val="11"/>
        <rFont val="楷体"/>
        <charset val="134"/>
      </rPr>
      <t>0.04</t>
    </r>
    <r>
      <rPr>
        <sz val="11"/>
        <rFont val="宋体"/>
        <charset val="134"/>
      </rPr>
      <t> </t>
    </r>
  </si>
  <si>
    <t>芦堡村村史记忆馆建设项目</t>
  </si>
  <si>
    <t>投资100万元，打造芦堡村“芦堡精神”乡村记忆馆1处，配套相关基础设施。</t>
  </si>
  <si>
    <t>六、项目管理费</t>
  </si>
  <si>
    <t>项目管理费</t>
  </si>
  <si>
    <t>项目管理费用150万元，主要用于项目的规划编制、项目评估、论证、验收、成果宣传、档案管理和项目资料印刷等开支。</t>
  </si>
  <si>
    <t>加强项目资金调研、管理，提高项目管理水平。</t>
  </si>
  <si>
    <t>/</t>
  </si>
  <si>
    <t>县乡村振兴局</t>
  </si>
  <si>
    <t>七、综合保障性</t>
  </si>
  <si>
    <t>接受临时救助</t>
  </si>
  <si>
    <t>突发困难临时救助</t>
  </si>
  <si>
    <r>
      <rPr>
        <sz val="11"/>
        <rFont val="楷体"/>
        <charset val="134"/>
      </rPr>
      <t>对突发严重困难的防返贫监测帮扶对象，根据突发严重困难的关键因素和急需帮扶的关键环节，提供针对性物资帮扶，最高不超过</t>
    </r>
    <r>
      <rPr>
        <sz val="10.5"/>
        <rFont val="Segoe UI"/>
        <charset val="134"/>
      </rPr>
      <t>3000</t>
    </r>
    <r>
      <rPr>
        <sz val="10.5"/>
        <rFont val="宋体"/>
        <charset val="134"/>
      </rPr>
      <t>元。</t>
    </r>
  </si>
  <si>
    <t>八、教育</t>
  </si>
  <si>
    <t>雨露计划</t>
  </si>
  <si>
    <t>脱贫户“两后生”补助项目</t>
  </si>
  <si>
    <t>投入扶贫资金58.65万元，对全县391名脱贫户“两后生”2021年春学期进行补助，每人补助0.15万元。</t>
  </si>
  <si>
    <t>通过补助补助建档立卡脱贫户“两后生”，巩固脱贫成果。</t>
  </si>
  <si>
    <t>投入扶贫资金59.1万元，对全县394名脱贫户“两后生”2021年秋学期进行补助，每人补助0.15万元。</t>
  </si>
  <si>
    <t>九、村公共服务</t>
  </si>
  <si>
    <t>村卫生室标准化建设</t>
  </si>
  <si>
    <t>河湾村村级公共卫生间建设项目</t>
  </si>
  <si>
    <t>新建公共卫生间1处30㎡，卫生间顶底圈梁绕法，铺设墙砖，地砖购置卫生厕具，配套水电暖、安装隔板，配套20cmpvc污水管网50m。</t>
  </si>
  <si>
    <t>十、公益性岗位</t>
  </si>
  <si>
    <t>建档立卡生态护林员</t>
  </si>
  <si>
    <t>2021年选聘建档立卡贫困人口生态护林员共计397名，项目资金每人每年8000元，共计317.6万元。</t>
  </si>
  <si>
    <t>通过项目的实施，充分发挥了生态扶贫再精准扶贫中的积极作用，进一步促进贫困群众增收。</t>
  </si>
  <si>
    <t>县林草局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</si>
</sst>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_);[Red]\(0\)"/>
    <numFmt numFmtId="179" formatCode="0.00_);[Red]\(0.00\)"/>
    <numFmt numFmtId="180" formatCode="0.0000_ "/>
    <numFmt numFmtId="181" formatCode="0_ "/>
  </numFmts>
  <fonts count="56">
    <font>
      <sz val="11"/>
      <color theme="1"/>
      <name val="宋体"/>
      <charset val="134"/>
      <scheme val="minor"/>
    </font>
    <font>
      <sz val="11"/>
      <name val="宋体"/>
      <charset val="134"/>
      <scheme val="minor"/>
    </font>
    <font>
      <sz val="16"/>
      <color indexed="8"/>
      <name val="黑体"/>
      <charset val="134"/>
    </font>
    <font>
      <sz val="12"/>
      <color indexed="8"/>
      <name val="黑体"/>
      <charset val="134"/>
    </font>
    <font>
      <sz val="11"/>
      <color indexed="8"/>
      <name val="宋体"/>
      <charset val="134"/>
    </font>
    <font>
      <sz val="22"/>
      <color indexed="8"/>
      <name val="方正小标宋简体"/>
      <charset val="134"/>
    </font>
    <font>
      <sz val="11"/>
      <color indexed="8"/>
      <name val="黑体"/>
      <charset val="134"/>
    </font>
    <font>
      <sz val="11"/>
      <name val="黑体"/>
      <charset val="134"/>
    </font>
    <font>
      <sz val="11"/>
      <color indexed="8"/>
      <name val="楷体"/>
      <charset val="134"/>
    </font>
    <font>
      <sz val="11"/>
      <name val="楷体"/>
      <charset val="134"/>
    </font>
    <font>
      <b/>
      <sz val="11"/>
      <color indexed="8"/>
      <name val="楷体"/>
      <charset val="134"/>
    </font>
    <font>
      <b/>
      <sz val="20"/>
      <color indexed="8"/>
      <name val="楷体"/>
      <charset val="134"/>
    </font>
    <font>
      <b/>
      <sz val="11"/>
      <name val="楷体"/>
      <charset val="134"/>
    </font>
    <font>
      <b/>
      <sz val="16"/>
      <name val="楷体"/>
      <charset val="134"/>
    </font>
    <font>
      <sz val="11"/>
      <color theme="1"/>
      <name val="楷体"/>
      <charset val="134"/>
    </font>
    <font>
      <sz val="11"/>
      <color rgb="FFFF0000"/>
      <name val="楷体"/>
      <charset val="134"/>
    </font>
    <font>
      <b/>
      <sz val="14"/>
      <name val="楷体"/>
      <charset val="134"/>
    </font>
    <font>
      <sz val="12"/>
      <color rgb="FFFF0000"/>
      <name val="仿宋"/>
      <charset val="134"/>
    </font>
    <font>
      <sz val="11"/>
      <color rgb="FF171A1D"/>
      <name val="楷体"/>
      <charset val="134"/>
    </font>
    <font>
      <sz val="11"/>
      <color rgb="FF000000"/>
      <name val="楷体"/>
      <charset val="134"/>
    </font>
    <font>
      <b/>
      <sz val="20"/>
      <name val="宋体"/>
      <charset val="134"/>
    </font>
    <font>
      <sz val="10.5"/>
      <color rgb="FF171A1D"/>
      <name val="Segoe UI"/>
      <charset val="134"/>
    </font>
    <font>
      <b/>
      <sz val="14"/>
      <name val="宋体"/>
      <charset val="134"/>
    </font>
    <font>
      <sz val="10"/>
      <name val="宋体"/>
      <charset val="134"/>
    </font>
    <font>
      <sz val="10"/>
      <color indexed="8"/>
      <name val="宋体"/>
      <charset val="134"/>
    </font>
    <font>
      <sz val="12"/>
      <name val="楷体"/>
      <charset val="134"/>
    </font>
    <font>
      <b/>
      <sz val="16"/>
      <name val="宋体"/>
      <charset val="134"/>
    </font>
    <font>
      <sz val="14"/>
      <name val="宋体"/>
      <charset val="134"/>
    </font>
    <font>
      <b/>
      <sz val="14"/>
      <color indexed="8"/>
      <name val="楷体"/>
      <charset val="134"/>
    </font>
    <font>
      <sz val="12"/>
      <color theme="1"/>
      <name val="楷体"/>
      <charset val="134"/>
    </font>
    <font>
      <b/>
      <sz val="14"/>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9"/>
      <name val="宋体"/>
      <charset val="134"/>
    </font>
    <font>
      <sz val="10"/>
      <name val="Arial"/>
      <charset val="134"/>
    </font>
    <font>
      <sz val="11"/>
      <name val="宋体"/>
      <charset val="134"/>
    </font>
    <font>
      <sz val="11"/>
      <color theme="1"/>
      <name val="宋体"/>
      <charset val="134"/>
    </font>
    <font>
      <sz val="10.5"/>
      <name val="Segoe UI"/>
      <charset val="134"/>
    </font>
    <font>
      <sz val="10.5"/>
      <name val="宋体"/>
      <charset val="134"/>
    </font>
  </fonts>
  <fills count="38">
    <fill>
      <patternFill patternType="none"/>
    </fill>
    <fill>
      <patternFill patternType="gray125"/>
    </fill>
    <fill>
      <patternFill patternType="solid">
        <fgColor theme="0" tint="-0.249977111117893"/>
        <bgColor indexed="64"/>
      </patternFill>
    </fill>
    <fill>
      <patternFill patternType="solid">
        <fgColor theme="0" tint="-0.14996795556505"/>
        <bgColor indexed="64"/>
      </patternFill>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0"/>
      </left>
      <right style="thin">
        <color indexed="0"/>
      </right>
      <top/>
      <bottom/>
      <diagonal/>
    </border>
    <border>
      <left style="thin">
        <color indexed="0"/>
      </left>
      <right/>
      <top style="thin">
        <color indexed="0"/>
      </top>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6" borderId="2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8" fillId="0" borderId="0" applyNumberFormat="0" applyFill="0" applyBorder="0" applyAlignment="0" applyProtection="0">
      <alignment vertical="center"/>
    </xf>
    <xf numFmtId="0" fontId="39" fillId="7" borderId="27" applyNumberFormat="0" applyAlignment="0" applyProtection="0">
      <alignment vertical="center"/>
    </xf>
    <xf numFmtId="0" fontId="40" fillId="8" borderId="28" applyNumberFormat="0" applyAlignment="0" applyProtection="0">
      <alignment vertical="center"/>
    </xf>
    <xf numFmtId="0" fontId="41" fillId="8" borderId="27" applyNumberFormat="0" applyAlignment="0" applyProtection="0">
      <alignment vertical="center"/>
    </xf>
    <xf numFmtId="0" fontId="42" fillId="9" borderId="29" applyNumberFormat="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176" fontId="4" fillId="0" borderId="0">
      <protection locked="0"/>
    </xf>
    <xf numFmtId="176" fontId="50" fillId="37" borderId="0">
      <protection locked="0"/>
    </xf>
    <xf numFmtId="0" fontId="51" fillId="0" borderId="0"/>
    <xf numFmtId="0" fontId="4" fillId="0" borderId="0" applyNumberFormat="0" applyFill="0" applyBorder="0" applyAlignment="0" applyProtection="0">
      <alignment vertical="center"/>
    </xf>
  </cellStyleXfs>
  <cellXfs count="250">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left"/>
    </xf>
    <xf numFmtId="177" fontId="12" fillId="2" borderId="1" xfId="0" applyNumberFormat="1" applyFont="1" applyFill="1" applyBorder="1" applyAlignment="1">
      <alignment horizontal="center" vertical="center"/>
    </xf>
    <xf numFmtId="0" fontId="9" fillId="0" borderId="1" xfId="0" applyFont="1" applyFill="1" applyBorder="1" applyAlignment="1"/>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Font="1" applyFill="1" applyBorder="1" applyAlignment="1">
      <alignment wrapText="1"/>
    </xf>
    <xf numFmtId="0" fontId="9" fillId="0" borderId="1" xfId="0" applyFont="1" applyFill="1" applyBorder="1" applyAlignment="1">
      <alignment horizontal="center"/>
    </xf>
    <xf numFmtId="0" fontId="9" fillId="0" borderId="2"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77" fontId="9" fillId="3"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6" fontId="14" fillId="0" borderId="5"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177"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5" xfId="0"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177" fontId="14" fillId="4"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4" fillId="0" borderId="2" xfId="0" applyFont="1" applyFill="1" applyBorder="1" applyAlignment="1">
      <alignment horizontal="center" vertical="center" wrapText="1"/>
    </xf>
    <xf numFmtId="0" fontId="14" fillId="0" borderId="6" xfId="0" applyNumberFormat="1" applyFont="1" applyFill="1" applyBorder="1" applyAlignment="1">
      <alignment horizontal="left" vertical="center" wrapText="1"/>
    </xf>
    <xf numFmtId="0" fontId="14" fillId="0" borderId="6"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1" xfId="51" applyFont="1" applyFill="1" applyBorder="1" applyAlignment="1">
      <alignment horizontal="left" vertical="center" wrapText="1"/>
    </xf>
    <xf numFmtId="0" fontId="14" fillId="0" borderId="1" xfId="51" applyFont="1" applyFill="1" applyBorder="1" applyAlignment="1">
      <alignment horizontal="center" vertical="center" wrapText="1"/>
    </xf>
    <xf numFmtId="177" fontId="14" fillId="0" borderId="1" xfId="51" applyNumberFormat="1" applyFont="1" applyFill="1" applyBorder="1" applyAlignment="1">
      <alignment horizontal="center" vertical="center" wrapText="1"/>
    </xf>
    <xf numFmtId="0" fontId="14" fillId="0" borderId="1" xfId="51" applyFont="1" applyFill="1" applyBorder="1" applyAlignment="1">
      <alignment horizontal="justify"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justify" vertical="center" wrapText="1"/>
    </xf>
    <xf numFmtId="0" fontId="14" fillId="0" borderId="1" xfId="49" applyNumberFormat="1" applyFont="1" applyFill="1" applyBorder="1" applyAlignment="1" applyProtection="1">
      <alignment horizontal="center" vertical="center" wrapText="1"/>
    </xf>
    <xf numFmtId="176" fontId="14" fillId="0" borderId="1" xfId="50" applyNumberFormat="1" applyFont="1" applyFill="1" applyBorder="1" applyAlignment="1">
      <alignment horizontal="center" vertical="center" wrapText="1"/>
      <protection locked="0"/>
    </xf>
    <xf numFmtId="176" fontId="14" fillId="0" borderId="2" xfId="50" applyNumberFormat="1" applyFont="1" applyFill="1" applyBorder="1" applyAlignment="1">
      <alignment horizontal="center" vertical="center" wrapText="1"/>
      <protection locked="0"/>
    </xf>
    <xf numFmtId="0" fontId="14" fillId="0" borderId="1" xfId="0" applyNumberFormat="1" applyFont="1" applyFill="1" applyBorder="1" applyAlignment="1" applyProtection="1">
      <alignment horizontal="left" vertical="center" wrapText="1"/>
      <protection locked="0"/>
    </xf>
    <xf numFmtId="177" fontId="14" fillId="0" borderId="1" xfId="49" applyNumberFormat="1" applyFont="1" applyFill="1" applyBorder="1" applyAlignment="1" applyProtection="1">
      <alignment horizontal="center" vertical="center" wrapText="1"/>
    </xf>
    <xf numFmtId="0" fontId="14" fillId="0" borderId="8" xfId="0" applyNumberFormat="1" applyFont="1" applyFill="1" applyBorder="1" applyAlignment="1">
      <alignment horizontal="left" vertical="center" wrapText="1"/>
    </xf>
    <xf numFmtId="0" fontId="14" fillId="0" borderId="8" xfId="0" applyNumberFormat="1" applyFont="1" applyFill="1" applyBorder="1" applyAlignment="1">
      <alignment horizontal="center" vertical="center" wrapText="1"/>
    </xf>
    <xf numFmtId="176" fontId="14" fillId="0" borderId="8" xfId="0" applyNumberFormat="1" applyFont="1" applyFill="1" applyBorder="1" applyAlignment="1">
      <alignment horizontal="left" vertical="center" wrapText="1"/>
    </xf>
    <xf numFmtId="177" fontId="14" fillId="4" borderId="8"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center" vertical="center" wrapText="1"/>
    </xf>
    <xf numFmtId="177" fontId="14" fillId="4" borderId="8" xfId="0" applyNumberFormat="1" applyFont="1" applyFill="1" applyBorder="1" applyAlignment="1">
      <alignment horizontal="center" vertical="center"/>
    </xf>
    <xf numFmtId="0" fontId="14" fillId="0" borderId="8" xfId="0" applyFont="1" applyFill="1" applyBorder="1" applyAlignment="1">
      <alignment vertical="center" wrapText="1"/>
    </xf>
    <xf numFmtId="0" fontId="14" fillId="0" borderId="10" xfId="0" applyFont="1" applyFill="1" applyBorder="1" applyAlignment="1">
      <alignment horizontal="center" vertical="center"/>
    </xf>
    <xf numFmtId="0" fontId="14" fillId="0" borderId="7"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181"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176" fontId="14" fillId="0" borderId="1" xfId="50" applyNumberFormat="1" applyFont="1" applyFill="1" applyBorder="1" applyAlignment="1">
      <alignment horizontal="justify" vertical="center" wrapText="1"/>
      <protection locked="0"/>
    </xf>
    <xf numFmtId="177" fontId="14" fillId="4" borderId="1" xfId="50" applyNumberFormat="1" applyFont="1" applyFill="1" applyBorder="1" applyAlignment="1">
      <alignment horizontal="center" vertical="center" wrapText="1"/>
      <protection locked="0"/>
    </xf>
    <xf numFmtId="176" fontId="14" fillId="0" borderId="5"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177" fontId="14" fillId="0" borderId="10" xfId="0" applyNumberFormat="1" applyFont="1" applyFill="1" applyBorder="1" applyAlignment="1">
      <alignment horizontal="center" vertical="center"/>
    </xf>
    <xf numFmtId="0" fontId="14" fillId="0" borderId="10" xfId="0" applyFont="1" applyFill="1" applyBorder="1" applyAlignment="1">
      <alignment vertical="center" wrapText="1"/>
    </xf>
    <xf numFmtId="0" fontId="14" fillId="0" borderId="6" xfId="0" applyFont="1" applyFill="1" applyBorder="1" applyAlignment="1">
      <alignment horizontal="left" vertical="center" wrapText="1"/>
    </xf>
    <xf numFmtId="177" fontId="14" fillId="0" borderId="6" xfId="0" applyNumberFormat="1"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horizontal="center" vertical="center"/>
    </xf>
    <xf numFmtId="0" fontId="14" fillId="0" borderId="1" xfId="0" applyFont="1" applyFill="1" applyBorder="1" applyAlignment="1">
      <alignment wrapText="1"/>
    </xf>
    <xf numFmtId="177" fontId="14" fillId="0" borderId="5" xfId="0" applyNumberFormat="1"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 xfId="0" applyFont="1" applyFill="1" applyBorder="1" applyAlignment="1">
      <alignment wrapText="1"/>
    </xf>
    <xf numFmtId="177" fontId="14" fillId="0" borderId="1" xfId="0" applyNumberFormat="1" applyFont="1" applyFill="1" applyBorder="1" applyAlignment="1">
      <alignment horizontal="center" vertical="center"/>
    </xf>
    <xf numFmtId="176" fontId="14" fillId="0" borderId="1" xfId="0" applyNumberFormat="1" applyFont="1" applyFill="1" applyBorder="1" applyAlignment="1">
      <alignment vertical="center" wrapText="1"/>
    </xf>
    <xf numFmtId="177" fontId="15"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xf>
    <xf numFmtId="177" fontId="16" fillId="2" borderId="1" xfId="0" applyNumberFormat="1"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15" xfId="0" applyFont="1" applyFill="1" applyBorder="1" applyAlignment="1">
      <alignment horizontal="center" vertical="center"/>
    </xf>
    <xf numFmtId="0" fontId="9" fillId="0" borderId="5" xfId="0" applyFont="1" applyFill="1" applyBorder="1" applyAlignment="1">
      <alignment horizontal="left"/>
    </xf>
    <xf numFmtId="177" fontId="9" fillId="3" borderId="5" xfId="0" applyNumberFormat="1" applyFont="1" applyFill="1" applyBorder="1" applyAlignment="1">
      <alignment horizontal="center" vertical="center"/>
    </xf>
    <xf numFmtId="0" fontId="9" fillId="0" borderId="5" xfId="0" applyFont="1" applyFill="1" applyBorder="1" applyAlignment="1"/>
    <xf numFmtId="0" fontId="9" fillId="0" borderId="5" xfId="0" applyFont="1" applyFill="1" applyBorder="1" applyAlignment="1">
      <alignment horizontal="center" vertical="center"/>
    </xf>
    <xf numFmtId="0" fontId="9" fillId="0" borderId="5" xfId="0" applyFont="1" applyFill="1" applyBorder="1" applyAlignment="1">
      <alignment wrapText="1"/>
    </xf>
    <xf numFmtId="0" fontId="9" fillId="0" borderId="5" xfId="0" applyFont="1" applyFill="1" applyBorder="1" applyAlignment="1">
      <alignment horizontal="center"/>
    </xf>
    <xf numFmtId="0" fontId="14" fillId="0" borderId="1" xfId="0" applyFont="1" applyFill="1" applyBorder="1" applyAlignment="1">
      <alignment vertical="center" wrapText="1"/>
    </xf>
    <xf numFmtId="0" fontId="9" fillId="0" borderId="1" xfId="0" applyFont="1" applyFill="1" applyBorder="1" applyAlignment="1">
      <alignment horizontal="left" vertical="center" wrapText="1"/>
    </xf>
    <xf numFmtId="177" fontId="14" fillId="0" borderId="1" xfId="0" applyNumberFormat="1" applyFont="1" applyFill="1" applyBorder="1" applyAlignment="1" applyProtection="1">
      <alignment horizontal="center" vertical="center" wrapText="1"/>
    </xf>
    <xf numFmtId="176" fontId="14" fillId="0" borderId="1" xfId="50" applyNumberFormat="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4" fillId="0" borderId="2" xfId="0" applyFont="1" applyFill="1" applyBorder="1" applyAlignment="1">
      <alignment horizontal="center" vertical="center"/>
    </xf>
    <xf numFmtId="0" fontId="14" fillId="0" borderId="8" xfId="0" applyFont="1" applyFill="1" applyBorder="1" applyAlignment="1">
      <alignment horizontal="center" vertical="center" wrapText="1"/>
    </xf>
    <xf numFmtId="180" fontId="14" fillId="0" borderId="1" xfId="0" applyNumberFormat="1" applyFont="1" applyFill="1" applyBorder="1" applyAlignment="1">
      <alignment horizontal="center" vertical="center"/>
    </xf>
    <xf numFmtId="177" fontId="14" fillId="0" borderId="8"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6" xfId="0" applyFont="1" applyFill="1" applyBorder="1" applyAlignment="1">
      <alignment horizontal="center" vertical="center" wrapText="1"/>
    </xf>
    <xf numFmtId="177" fontId="16" fillId="5"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xf>
    <xf numFmtId="0" fontId="9" fillId="0" borderId="3" xfId="0" applyFont="1" applyFill="1" applyBorder="1" applyAlignment="1">
      <alignment horizontal="center" vertical="center" wrapText="1"/>
    </xf>
    <xf numFmtId="177" fontId="9" fillId="5"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5" xfId="0" applyNumberFormat="1" applyFont="1" applyFill="1" applyBorder="1" applyAlignment="1">
      <alignment horizontal="left"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0" fontId="14" fillId="0" borderId="4" xfId="0" applyFont="1" applyFill="1" applyBorder="1" applyAlignment="1">
      <alignment horizontal="center"/>
    </xf>
    <xf numFmtId="0" fontId="18" fillId="0" borderId="1" xfId="0" applyFont="1" applyFill="1" applyBorder="1" applyAlignment="1">
      <alignment horizontal="left" wrapText="1"/>
    </xf>
    <xf numFmtId="177" fontId="9" fillId="3"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4" fillId="0" borderId="1" xfId="52"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protection locked="0"/>
    </xf>
    <xf numFmtId="0" fontId="14" fillId="0" borderId="1" xfId="52" applyNumberFormat="1" applyFont="1" applyFill="1" applyBorder="1" applyAlignment="1" applyProtection="1">
      <alignment horizontal="center" vertical="center" wrapText="1"/>
    </xf>
    <xf numFmtId="177" fontId="14" fillId="0" borderId="1" xfId="52" applyNumberFormat="1" applyFont="1" applyFill="1" applyBorder="1" applyAlignment="1" applyProtection="1">
      <alignment horizontal="center" vertical="center" wrapText="1"/>
    </xf>
    <xf numFmtId="177" fontId="14"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justify" vertical="center" wrapText="1"/>
      <protection locked="0"/>
    </xf>
    <xf numFmtId="176" fontId="14" fillId="0" borderId="9" xfId="50" applyNumberFormat="1" applyFont="1" applyFill="1" applyBorder="1" applyAlignment="1">
      <alignment horizontal="center" vertical="center" wrapText="1"/>
      <protection locked="0"/>
    </xf>
    <xf numFmtId="177" fontId="14" fillId="0" borderId="8"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xf>
    <xf numFmtId="179" fontId="14" fillId="0" borderId="1" xfId="0" applyNumberFormat="1" applyFont="1" applyFill="1" applyBorder="1" applyAlignment="1">
      <alignment horizontal="left" vertical="center" wrapText="1"/>
    </xf>
    <xf numFmtId="0" fontId="14" fillId="0" borderId="19"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xf>
    <xf numFmtId="180" fontId="14" fillId="0" borderId="6" xfId="0" applyNumberFormat="1" applyFont="1" applyFill="1" applyBorder="1" applyAlignment="1">
      <alignment horizontal="center" vertical="center"/>
    </xf>
    <xf numFmtId="0" fontId="19" fillId="0" borderId="17" xfId="0" applyNumberFormat="1" applyFont="1" applyFill="1" applyBorder="1" applyAlignment="1">
      <alignment horizontal="left" vertical="center" wrapText="1"/>
    </xf>
    <xf numFmtId="177" fontId="19" fillId="3" borderId="17" xfId="0" applyNumberFormat="1" applyFont="1" applyFill="1" applyBorder="1" applyAlignment="1">
      <alignment horizontal="center" vertical="center" wrapText="1"/>
    </xf>
    <xf numFmtId="0" fontId="19" fillId="0" borderId="17" xfId="0" applyNumberFormat="1" applyFont="1" applyFill="1" applyBorder="1" applyAlignment="1">
      <alignment horizontal="center" vertical="center"/>
    </xf>
    <xf numFmtId="180" fontId="19" fillId="0" borderId="17" xfId="0" applyNumberFormat="1" applyFont="1" applyFill="1" applyBorder="1" applyAlignment="1">
      <alignment horizontal="center" vertical="center"/>
    </xf>
    <xf numFmtId="0" fontId="19" fillId="0" borderId="17" xfId="0" applyNumberFormat="1" applyFont="1" applyFill="1" applyBorder="1" applyAlignment="1">
      <alignment horizontal="center" vertical="center" wrapText="1"/>
    </xf>
    <xf numFmtId="0" fontId="18" fillId="0" borderId="1" xfId="0" applyFont="1" applyFill="1" applyBorder="1" applyAlignment="1">
      <alignment horizontal="left"/>
    </xf>
    <xf numFmtId="0" fontId="9" fillId="0" borderId="8"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protection locked="0"/>
    </xf>
    <xf numFmtId="3" fontId="9" fillId="0" borderId="2" xfId="0" applyNumberFormat="1" applyFont="1" applyFill="1" applyBorder="1" applyAlignment="1">
      <alignment horizontal="justify" vertical="center" wrapText="1"/>
    </xf>
    <xf numFmtId="3" fontId="9" fillId="0" borderId="2" xfId="0" applyNumberFormat="1" applyFont="1" applyFill="1" applyBorder="1" applyAlignment="1">
      <alignment horizontal="left" vertical="center" wrapText="1"/>
    </xf>
    <xf numFmtId="177" fontId="9" fillId="0" borderId="1" xfId="0" applyNumberFormat="1" applyFont="1" applyFill="1" applyBorder="1" applyAlignment="1">
      <alignment horizontal="center" vertical="center"/>
    </xf>
    <xf numFmtId="0" fontId="9" fillId="0" borderId="20" xfId="0" applyFont="1" applyFill="1" applyBorder="1" applyAlignment="1">
      <alignment horizontal="justify" vertical="center" wrapText="1"/>
    </xf>
    <xf numFmtId="0" fontId="9" fillId="0" borderId="16"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22"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left" vertical="center" wrapText="1"/>
    </xf>
    <xf numFmtId="181" fontId="9" fillId="0" borderId="1" xfId="0" applyNumberFormat="1" applyFont="1" applyFill="1" applyBorder="1" applyAlignment="1">
      <alignment horizontal="left" vertical="center" wrapText="1"/>
    </xf>
    <xf numFmtId="0" fontId="9" fillId="0" borderId="23"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1" xfId="0" applyFont="1" applyFill="1" applyBorder="1" applyAlignment="1">
      <alignment horizontal="left"/>
    </xf>
    <xf numFmtId="177" fontId="22" fillId="2"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horizontal="center" vertical="center" wrapText="1"/>
    </xf>
    <xf numFmtId="179" fontId="23"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5" fillId="0" borderId="1" xfId="50" applyNumberFormat="1" applyFont="1" applyFill="1" applyBorder="1" applyAlignment="1" applyProtection="1">
      <alignment horizontal="center" vertical="center" wrapText="1" shrinkToFit="1"/>
      <protection locked="0"/>
    </xf>
    <xf numFmtId="176" fontId="25" fillId="0" borderId="1" xfId="50" applyNumberFormat="1" applyFont="1" applyFill="1" applyBorder="1" applyAlignment="1" applyProtection="1">
      <alignment horizontal="left" vertical="center" wrapText="1" shrinkToFit="1"/>
      <protection locked="0"/>
    </xf>
    <xf numFmtId="177" fontId="25" fillId="0" borderId="1" xfId="50" applyNumberFormat="1" applyFont="1" applyFill="1" applyBorder="1" applyAlignment="1" applyProtection="1">
      <alignment horizontal="center" vertical="center" wrapText="1" shrinkToFit="1"/>
      <protection locked="0"/>
    </xf>
    <xf numFmtId="177" fontId="26" fillId="2" borderId="1" xfId="0" applyNumberFormat="1"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left" vertical="center" wrapText="1"/>
    </xf>
    <xf numFmtId="0" fontId="27" fillId="0" borderId="3" xfId="0" applyFont="1" applyFill="1" applyBorder="1" applyAlignment="1">
      <alignment horizontal="center" vertical="center"/>
    </xf>
    <xf numFmtId="177" fontId="23" fillId="3" borderId="1" xfId="0" applyNumberFormat="1" applyFont="1" applyFill="1" applyBorder="1" applyAlignment="1">
      <alignment horizontal="center" vertical="center" wrapText="1"/>
    </xf>
    <xf numFmtId="3" fontId="19" fillId="0" borderId="1" xfId="0" applyNumberFormat="1" applyFont="1" applyFill="1" applyBorder="1" applyAlignment="1">
      <alignment horizontal="left" vertical="center" wrapText="1"/>
    </xf>
    <xf numFmtId="177" fontId="28" fillId="2"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3"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177" fontId="30"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77" fontId="29" fillId="3" borderId="1" xfId="0" applyNumberFormat="1" applyFont="1" applyFill="1" applyBorder="1" applyAlignment="1">
      <alignment horizontal="center" vertical="center" wrapText="1"/>
    </xf>
    <xf numFmtId="0" fontId="20" fillId="0" borderId="14" xfId="0" applyFont="1" applyFill="1" applyBorder="1" applyAlignment="1">
      <alignment horizontal="center" vertical="center"/>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xf>
    <xf numFmtId="0" fontId="20" fillId="0" borderId="11" xfId="0" applyFont="1" applyFill="1" applyBorder="1" applyAlignment="1">
      <alignment horizontal="center" vertical="center"/>
    </xf>
    <xf numFmtId="0" fontId="24" fillId="0" borderId="0" xfId="0" applyFont="1" applyFill="1" applyBorder="1" applyAlignment="1">
      <alignment horizontal="left" vertical="center" wrapText="1"/>
    </xf>
    <xf numFmtId="178"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179" fontId="24" fillId="0" borderId="0" xfId="0" applyNumberFormat="1" applyFont="1" applyFill="1" applyBorder="1" applyAlignment="1">
      <alignment horizontal="center" vertical="center" wrapText="1"/>
    </xf>
    <xf numFmtId="0" fontId="24" fillId="0" borderId="0" xfId="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2 2" xfId="49"/>
    <cellStyle name="Accent2 10 2" xfId="50"/>
    <cellStyle name="常规 10" xfId="51"/>
    <cellStyle name="常规 10 2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5"/>
  <sheetViews>
    <sheetView tabSelected="1" view="pageBreakPreview" zoomScale="85" zoomScaleNormal="100" topLeftCell="A227" workbookViewId="0">
      <selection activeCell="H245" sqref="H245"/>
    </sheetView>
  </sheetViews>
  <sheetFormatPr defaultColWidth="9" defaultRowHeight="13.5"/>
  <cols>
    <col min="1" max="1" width="4.625" style="3" customWidth="1"/>
    <col min="2" max="2" width="12.375" style="3" customWidth="1"/>
    <col min="3" max="3" width="4.625" style="3" customWidth="1"/>
    <col min="4" max="4" width="7.625" style="3" customWidth="1"/>
    <col min="5" max="5" width="9" style="3" customWidth="1"/>
    <col min="6" max="6" width="80.875" style="3" customWidth="1"/>
    <col min="7" max="7" width="14.5" customWidth="1"/>
    <col min="8" max="8" width="36.25" style="3" customWidth="1"/>
    <col min="9" max="10" width="6.625" style="3" customWidth="1"/>
    <col min="11" max="14" width="8.625" style="3" customWidth="1"/>
    <col min="15" max="15" width="9.375" style="3" customWidth="1"/>
    <col min="16" max="16" width="9" style="4" customWidth="1"/>
    <col min="17" max="17" width="6.625" style="3" customWidth="1"/>
    <col min="18" max="18" width="7.375" style="4" customWidth="1"/>
  </cols>
  <sheetData>
    <row r="1" ht="20.25" spans="1:18">
      <c r="A1" s="5" t="s">
        <v>0</v>
      </c>
      <c r="B1" s="6"/>
      <c r="C1" s="7"/>
      <c r="D1" s="7"/>
      <c r="E1" s="7"/>
      <c r="F1" s="8"/>
      <c r="G1" s="9"/>
      <c r="H1" s="10"/>
      <c r="I1" s="11"/>
      <c r="J1" s="11"/>
      <c r="K1" s="12"/>
      <c r="L1" s="12"/>
      <c r="M1" s="12"/>
      <c r="N1" s="12"/>
      <c r="O1" s="13"/>
      <c r="P1" s="11"/>
      <c r="Q1" s="11"/>
      <c r="R1" s="11"/>
    </row>
    <row r="2" ht="29.25" spans="1:18">
      <c r="A2" s="14" t="s">
        <v>1</v>
      </c>
      <c r="B2" s="15"/>
      <c r="C2" s="14"/>
      <c r="D2" s="14"/>
      <c r="E2" s="14"/>
      <c r="F2" s="15"/>
      <c r="G2" s="16"/>
      <c r="H2" s="14"/>
      <c r="I2" s="14"/>
      <c r="J2" s="14"/>
      <c r="K2" s="14"/>
      <c r="L2" s="14"/>
      <c r="M2" s="14"/>
      <c r="N2" s="14"/>
      <c r="O2" s="14"/>
      <c r="P2" s="14"/>
      <c r="Q2" s="14"/>
      <c r="R2" s="14"/>
    </row>
    <row r="3" spans="1:18">
      <c r="A3" s="17" t="s">
        <v>2</v>
      </c>
      <c r="B3" s="17" t="s">
        <v>3</v>
      </c>
      <c r="C3" s="17" t="s">
        <v>4</v>
      </c>
      <c r="D3" s="17" t="s">
        <v>5</v>
      </c>
      <c r="E3" s="17" t="s">
        <v>6</v>
      </c>
      <c r="F3" s="18" t="s">
        <v>7</v>
      </c>
      <c r="G3" s="19" t="s">
        <v>8</v>
      </c>
      <c r="H3" s="20" t="s">
        <v>9</v>
      </c>
      <c r="I3" s="20"/>
      <c r="J3" s="20"/>
      <c r="K3" s="20"/>
      <c r="L3" s="20"/>
      <c r="M3" s="20"/>
      <c r="N3" s="20"/>
      <c r="O3" s="18" t="s">
        <v>10</v>
      </c>
      <c r="P3" s="18" t="s">
        <v>11</v>
      </c>
      <c r="Q3" s="18" t="s">
        <v>12</v>
      </c>
      <c r="R3" s="18" t="s">
        <v>13</v>
      </c>
    </row>
    <row r="4" spans="1:18">
      <c r="A4" s="17"/>
      <c r="B4" s="17"/>
      <c r="C4" s="17"/>
      <c r="D4" s="17"/>
      <c r="E4" s="17"/>
      <c r="F4" s="18"/>
      <c r="G4" s="19"/>
      <c r="H4" s="20" t="s">
        <v>14</v>
      </c>
      <c r="I4" s="18" t="s">
        <v>15</v>
      </c>
      <c r="J4" s="18"/>
      <c r="K4" s="21" t="s">
        <v>16</v>
      </c>
      <c r="L4" s="21"/>
      <c r="M4" s="21" t="s">
        <v>17</v>
      </c>
      <c r="N4" s="21"/>
      <c r="O4" s="18"/>
      <c r="P4" s="18"/>
      <c r="Q4" s="18"/>
      <c r="R4" s="18"/>
    </row>
    <row r="5" spans="1:18">
      <c r="A5" s="17"/>
      <c r="B5" s="17"/>
      <c r="C5" s="17"/>
      <c r="D5" s="17"/>
      <c r="E5" s="17"/>
      <c r="F5" s="18"/>
      <c r="G5" s="19"/>
      <c r="H5" s="20"/>
      <c r="I5" s="18"/>
      <c r="J5" s="18"/>
      <c r="K5" s="21"/>
      <c r="L5" s="21"/>
      <c r="M5" s="21"/>
      <c r="N5" s="21"/>
      <c r="O5" s="18"/>
      <c r="P5" s="18"/>
      <c r="Q5" s="18"/>
      <c r="R5" s="18"/>
    </row>
    <row r="6" spans="1:18">
      <c r="A6" s="22"/>
      <c r="B6" s="22"/>
      <c r="C6" s="22"/>
      <c r="D6" s="22"/>
      <c r="E6" s="22"/>
      <c r="F6" s="23"/>
      <c r="G6" s="24"/>
      <c r="H6" s="25"/>
      <c r="I6" s="23"/>
      <c r="J6" s="23"/>
      <c r="K6" s="26"/>
      <c r="L6" s="26"/>
      <c r="M6" s="26"/>
      <c r="N6" s="26"/>
      <c r="O6" s="23"/>
      <c r="P6" s="23"/>
      <c r="Q6" s="23"/>
      <c r="R6" s="23"/>
    </row>
    <row r="7" ht="57" spans="1:18">
      <c r="A7" s="22"/>
      <c r="B7" s="22"/>
      <c r="C7" s="22"/>
      <c r="D7" s="22"/>
      <c r="E7" s="22"/>
      <c r="F7" s="23"/>
      <c r="G7" s="24"/>
      <c r="H7" s="25"/>
      <c r="I7" s="23" t="s">
        <v>18</v>
      </c>
      <c r="J7" s="23" t="s">
        <v>19</v>
      </c>
      <c r="K7" s="26" t="s">
        <v>20</v>
      </c>
      <c r="L7" s="26" t="s">
        <v>21</v>
      </c>
      <c r="M7" s="26" t="s">
        <v>22</v>
      </c>
      <c r="N7" s="26" t="s">
        <v>23</v>
      </c>
      <c r="O7" s="23"/>
      <c r="P7" s="23"/>
      <c r="Q7" s="23"/>
      <c r="R7" s="23"/>
    </row>
    <row r="8" ht="25.5" spans="1:18">
      <c r="A8" s="27"/>
      <c r="B8" s="28" t="s">
        <v>24</v>
      </c>
      <c r="C8" s="28"/>
      <c r="D8" s="28"/>
      <c r="E8" s="29"/>
      <c r="F8" s="30"/>
      <c r="G8" s="31">
        <f>SUM(G9+G65+G72+G88+G93+G232+G234+G237+G241+G245)</f>
        <v>51127.24</v>
      </c>
      <c r="H8" s="32"/>
      <c r="I8" s="33"/>
      <c r="J8" s="33"/>
      <c r="K8" s="34"/>
      <c r="L8" s="34"/>
      <c r="M8" s="34"/>
      <c r="N8" s="34"/>
      <c r="O8" s="33"/>
      <c r="P8" s="33"/>
      <c r="Q8" s="33"/>
      <c r="R8" s="33"/>
    </row>
    <row r="9" ht="21" customHeight="1" spans="1:18">
      <c r="A9" s="35" t="s">
        <v>25</v>
      </c>
      <c r="B9" s="36"/>
      <c r="C9" s="37"/>
      <c r="D9" s="37"/>
      <c r="E9" s="38"/>
      <c r="F9" s="39"/>
      <c r="G9" s="40">
        <v>23069.08</v>
      </c>
      <c r="H9" s="41"/>
      <c r="I9" s="42"/>
      <c r="J9" s="42"/>
      <c r="K9" s="42"/>
      <c r="L9" s="42"/>
      <c r="M9" s="42"/>
      <c r="N9" s="43" t="str">
        <f>_xlfn.DISPIMG("ID_1C0DE953B3F24AC68CDA7A4B6AF3193A",1)</f>
        <v>=DISPIMG("ID_1C0DE953B3F24AC68CDA7A4B6AF3193A",1)</v>
      </c>
      <c r="O9" s="41"/>
      <c r="P9" s="44"/>
      <c r="Q9" s="45"/>
      <c r="R9" s="42"/>
    </row>
    <row r="10" ht="14.25" spans="1:18">
      <c r="A10" s="46" t="s">
        <v>26</v>
      </c>
      <c r="B10" s="47"/>
      <c r="C10" s="48"/>
      <c r="D10" s="48"/>
      <c r="E10" s="49"/>
      <c r="F10" s="39"/>
      <c r="G10" s="50">
        <f>SUM(G11:G51)</f>
        <v>18294</v>
      </c>
      <c r="H10" s="41"/>
      <c r="I10" s="42"/>
      <c r="J10" s="42"/>
      <c r="K10" s="42"/>
      <c r="L10" s="42"/>
      <c r="M10" s="42"/>
      <c r="N10" s="42"/>
      <c r="O10" s="41"/>
      <c r="P10" s="44"/>
      <c r="Q10" s="45"/>
      <c r="R10" s="42"/>
    </row>
    <row r="11" s="1" customFormat="1" ht="57" spans="1:18">
      <c r="A11" s="51">
        <v>1</v>
      </c>
      <c r="B11" s="52" t="s">
        <v>27</v>
      </c>
      <c r="C11" s="53" t="s">
        <v>28</v>
      </c>
      <c r="D11" s="54" t="s">
        <v>29</v>
      </c>
      <c r="E11" s="55" t="s">
        <v>30</v>
      </c>
      <c r="F11" s="52" t="s">
        <v>31</v>
      </c>
      <c r="G11" s="56">
        <v>600</v>
      </c>
      <c r="H11" s="52" t="s">
        <v>32</v>
      </c>
      <c r="I11" s="55">
        <v>0</v>
      </c>
      <c r="J11" s="55">
        <v>1</v>
      </c>
      <c r="K11" s="55">
        <v>0.0011</v>
      </c>
      <c r="L11" s="55">
        <v>0.0528</v>
      </c>
      <c r="M11" s="55">
        <v>0.0038</v>
      </c>
      <c r="N11" s="55">
        <v>0.1761</v>
      </c>
      <c r="O11" s="57" t="s">
        <v>33</v>
      </c>
      <c r="P11" s="55" t="s">
        <v>34</v>
      </c>
      <c r="Q11" s="58" t="s">
        <v>35</v>
      </c>
      <c r="R11" s="57"/>
    </row>
    <row r="12" s="1" customFormat="1" ht="85.5" spans="1:18">
      <c r="A12" s="51">
        <v>2</v>
      </c>
      <c r="B12" s="59" t="s">
        <v>36</v>
      </c>
      <c r="C12" s="53" t="s">
        <v>28</v>
      </c>
      <c r="D12" s="54" t="s">
        <v>29</v>
      </c>
      <c r="E12" s="54" t="s">
        <v>37</v>
      </c>
      <c r="F12" s="59" t="s">
        <v>38</v>
      </c>
      <c r="G12" s="60">
        <v>300</v>
      </c>
      <c r="H12" s="59" t="s">
        <v>39</v>
      </c>
      <c r="I12" s="53">
        <v>0</v>
      </c>
      <c r="J12" s="53">
        <v>0</v>
      </c>
      <c r="K12" s="53">
        <v>0</v>
      </c>
      <c r="L12" s="53">
        <v>0</v>
      </c>
      <c r="M12" s="53">
        <v>0</v>
      </c>
      <c r="N12" s="53">
        <v>0</v>
      </c>
      <c r="O12" s="54" t="s">
        <v>40</v>
      </c>
      <c r="P12" s="54" t="s">
        <v>41</v>
      </c>
      <c r="Q12" s="61" t="s">
        <v>35</v>
      </c>
      <c r="R12" s="54" t="s">
        <v>42</v>
      </c>
    </row>
    <row r="13" s="1" customFormat="1" ht="99.75" spans="1:18">
      <c r="A13" s="51">
        <v>3</v>
      </c>
      <c r="B13" s="59" t="s">
        <v>43</v>
      </c>
      <c r="C13" s="53" t="s">
        <v>28</v>
      </c>
      <c r="D13" s="54" t="s">
        <v>29</v>
      </c>
      <c r="E13" s="54" t="s">
        <v>37</v>
      </c>
      <c r="F13" s="59" t="s">
        <v>44</v>
      </c>
      <c r="G13" s="60">
        <v>500</v>
      </c>
      <c r="H13" s="59" t="s">
        <v>39</v>
      </c>
      <c r="I13" s="53">
        <v>0</v>
      </c>
      <c r="J13" s="53">
        <v>0</v>
      </c>
      <c r="K13" s="53">
        <v>0</v>
      </c>
      <c r="L13" s="53">
        <v>0</v>
      </c>
      <c r="M13" s="53">
        <v>0</v>
      </c>
      <c r="N13" s="53">
        <v>0</v>
      </c>
      <c r="O13" s="54" t="s">
        <v>40</v>
      </c>
      <c r="P13" s="54" t="s">
        <v>41</v>
      </c>
      <c r="Q13" s="61" t="s">
        <v>35</v>
      </c>
      <c r="R13" s="54" t="s">
        <v>45</v>
      </c>
    </row>
    <row r="14" s="1" customFormat="1" ht="57" spans="1:18">
      <c r="A14" s="51">
        <v>4</v>
      </c>
      <c r="B14" s="59" t="s">
        <v>46</v>
      </c>
      <c r="C14" s="53" t="s">
        <v>28</v>
      </c>
      <c r="D14" s="54" t="s">
        <v>29</v>
      </c>
      <c r="E14" s="54" t="s">
        <v>37</v>
      </c>
      <c r="F14" s="59" t="s">
        <v>47</v>
      </c>
      <c r="G14" s="62">
        <v>2000</v>
      </c>
      <c r="H14" s="59" t="s">
        <v>39</v>
      </c>
      <c r="I14" s="53">
        <v>0</v>
      </c>
      <c r="J14" s="53">
        <v>0</v>
      </c>
      <c r="K14" s="53">
        <v>0</v>
      </c>
      <c r="L14" s="53">
        <v>0</v>
      </c>
      <c r="M14" s="53">
        <v>0</v>
      </c>
      <c r="N14" s="53">
        <v>0</v>
      </c>
      <c r="O14" s="54" t="s">
        <v>40</v>
      </c>
      <c r="P14" s="54" t="s">
        <v>41</v>
      </c>
      <c r="Q14" s="61" t="s">
        <v>35</v>
      </c>
      <c r="R14" s="54" t="s">
        <v>45</v>
      </c>
    </row>
    <row r="15" s="1" customFormat="1" ht="42.75" spans="1:18">
      <c r="A15" s="51">
        <v>5</v>
      </c>
      <c r="B15" s="59" t="s">
        <v>48</v>
      </c>
      <c r="C15" s="53" t="s">
        <v>28</v>
      </c>
      <c r="D15" s="54" t="s">
        <v>29</v>
      </c>
      <c r="E15" s="54" t="s">
        <v>37</v>
      </c>
      <c r="F15" s="59" t="s">
        <v>49</v>
      </c>
      <c r="G15" s="62">
        <v>500</v>
      </c>
      <c r="H15" s="59" t="s">
        <v>39</v>
      </c>
      <c r="I15" s="53">
        <v>0</v>
      </c>
      <c r="J15" s="53">
        <v>0</v>
      </c>
      <c r="K15" s="53">
        <v>0</v>
      </c>
      <c r="L15" s="53">
        <v>0</v>
      </c>
      <c r="M15" s="53">
        <v>0</v>
      </c>
      <c r="N15" s="53">
        <v>0</v>
      </c>
      <c r="O15" s="54" t="s">
        <v>40</v>
      </c>
      <c r="P15" s="54" t="s">
        <v>41</v>
      </c>
      <c r="Q15" s="61" t="s">
        <v>35</v>
      </c>
      <c r="R15" s="54"/>
    </row>
    <row r="16" s="1" customFormat="1" ht="42.75" spans="1:18">
      <c r="A16" s="51">
        <v>6</v>
      </c>
      <c r="B16" s="59" t="s">
        <v>50</v>
      </c>
      <c r="C16" s="53" t="s">
        <v>28</v>
      </c>
      <c r="D16" s="54" t="s">
        <v>29</v>
      </c>
      <c r="E16" s="54" t="s">
        <v>37</v>
      </c>
      <c r="F16" s="59" t="s">
        <v>51</v>
      </c>
      <c r="G16" s="62">
        <v>1500</v>
      </c>
      <c r="H16" s="59" t="s">
        <v>39</v>
      </c>
      <c r="I16" s="53">
        <v>0</v>
      </c>
      <c r="J16" s="53">
        <v>0</v>
      </c>
      <c r="K16" s="53">
        <v>0</v>
      </c>
      <c r="L16" s="53">
        <v>0</v>
      </c>
      <c r="M16" s="53">
        <v>0</v>
      </c>
      <c r="N16" s="53">
        <v>0</v>
      </c>
      <c r="O16" s="54" t="s">
        <v>40</v>
      </c>
      <c r="P16" s="54" t="s">
        <v>41</v>
      </c>
      <c r="Q16" s="61" t="s">
        <v>35</v>
      </c>
      <c r="R16" s="54"/>
    </row>
    <row r="17" s="1" customFormat="1" ht="57" spans="1:18">
      <c r="A17" s="51">
        <v>7</v>
      </c>
      <c r="B17" s="59" t="s">
        <v>52</v>
      </c>
      <c r="C17" s="53" t="s">
        <v>28</v>
      </c>
      <c r="D17" s="54" t="s">
        <v>29</v>
      </c>
      <c r="E17" s="54" t="s">
        <v>37</v>
      </c>
      <c r="F17" s="59" t="s">
        <v>53</v>
      </c>
      <c r="G17" s="60">
        <v>2000</v>
      </c>
      <c r="H17" s="59" t="s">
        <v>39</v>
      </c>
      <c r="I17" s="53">
        <v>0</v>
      </c>
      <c r="J17" s="53">
        <v>0</v>
      </c>
      <c r="K17" s="53">
        <v>0</v>
      </c>
      <c r="L17" s="53">
        <v>0</v>
      </c>
      <c r="M17" s="53">
        <v>0</v>
      </c>
      <c r="N17" s="53">
        <v>0</v>
      </c>
      <c r="O17" s="54" t="s">
        <v>40</v>
      </c>
      <c r="P17" s="54" t="s">
        <v>41</v>
      </c>
      <c r="Q17" s="61" t="s">
        <v>35</v>
      </c>
      <c r="R17" s="54" t="s">
        <v>45</v>
      </c>
    </row>
    <row r="18" s="1" customFormat="1" ht="57" spans="1:18">
      <c r="A18" s="51">
        <v>8</v>
      </c>
      <c r="B18" s="59" t="s">
        <v>54</v>
      </c>
      <c r="C18" s="53" t="s">
        <v>28</v>
      </c>
      <c r="D18" s="54" t="s">
        <v>29</v>
      </c>
      <c r="E18" s="54" t="s">
        <v>37</v>
      </c>
      <c r="F18" s="59" t="s">
        <v>55</v>
      </c>
      <c r="G18" s="62">
        <v>600</v>
      </c>
      <c r="H18" s="59" t="s">
        <v>39</v>
      </c>
      <c r="I18" s="53">
        <v>0</v>
      </c>
      <c r="J18" s="53">
        <v>0</v>
      </c>
      <c r="K18" s="53">
        <v>0</v>
      </c>
      <c r="L18" s="53">
        <v>0</v>
      </c>
      <c r="M18" s="53">
        <v>0</v>
      </c>
      <c r="N18" s="53">
        <v>0</v>
      </c>
      <c r="O18" s="54" t="s">
        <v>40</v>
      </c>
      <c r="P18" s="54" t="s">
        <v>41</v>
      </c>
      <c r="Q18" s="61" t="s">
        <v>35</v>
      </c>
      <c r="R18" s="54"/>
    </row>
    <row r="19" s="1" customFormat="1" ht="57" spans="1:18">
      <c r="A19" s="51">
        <v>9</v>
      </c>
      <c r="B19" s="59" t="s">
        <v>56</v>
      </c>
      <c r="C19" s="53" t="s">
        <v>28</v>
      </c>
      <c r="D19" s="54" t="s">
        <v>29</v>
      </c>
      <c r="E19" s="54" t="s">
        <v>37</v>
      </c>
      <c r="F19" s="59" t="s">
        <v>57</v>
      </c>
      <c r="G19" s="60">
        <v>360</v>
      </c>
      <c r="H19" s="59" t="s">
        <v>39</v>
      </c>
      <c r="I19" s="53">
        <v>0</v>
      </c>
      <c r="J19" s="53">
        <v>0</v>
      </c>
      <c r="K19" s="53">
        <v>0</v>
      </c>
      <c r="L19" s="53">
        <v>0</v>
      </c>
      <c r="M19" s="53">
        <v>0</v>
      </c>
      <c r="N19" s="53">
        <v>0</v>
      </c>
      <c r="O19" s="54" t="s">
        <v>40</v>
      </c>
      <c r="P19" s="54" t="s">
        <v>58</v>
      </c>
      <c r="Q19" s="61" t="s">
        <v>35</v>
      </c>
      <c r="R19" s="54" t="s">
        <v>45</v>
      </c>
    </row>
    <row r="20" s="1" customFormat="1" ht="71.25" spans="1:18">
      <c r="A20" s="51">
        <v>10</v>
      </c>
      <c r="B20" s="63" t="s">
        <v>59</v>
      </c>
      <c r="C20" s="53" t="s">
        <v>28</v>
      </c>
      <c r="D20" s="54" t="s">
        <v>29</v>
      </c>
      <c r="E20" s="61" t="s">
        <v>60</v>
      </c>
      <c r="F20" s="63" t="s">
        <v>61</v>
      </c>
      <c r="G20" s="62">
        <v>200</v>
      </c>
      <c r="H20" s="64" t="s">
        <v>62</v>
      </c>
      <c r="I20" s="61"/>
      <c r="J20" s="61">
        <v>1</v>
      </c>
      <c r="K20" s="61">
        <v>0.005</v>
      </c>
      <c r="L20" s="61">
        <v>0.0616</v>
      </c>
      <c r="M20" s="61">
        <v>0.0154</v>
      </c>
      <c r="N20" s="61">
        <v>0.1612</v>
      </c>
      <c r="O20" s="61" t="s">
        <v>40</v>
      </c>
      <c r="P20" s="63" t="s">
        <v>63</v>
      </c>
      <c r="Q20" s="65" t="s">
        <v>35</v>
      </c>
      <c r="R20" s="51"/>
    </row>
    <row r="21" s="1" customFormat="1" ht="57" spans="1:18">
      <c r="A21" s="51">
        <v>11</v>
      </c>
      <c r="B21" s="66" t="s">
        <v>64</v>
      </c>
      <c r="C21" s="53" t="s">
        <v>28</v>
      </c>
      <c r="D21" s="54" t="s">
        <v>29</v>
      </c>
      <c r="E21" s="67" t="s">
        <v>65</v>
      </c>
      <c r="F21" s="66" t="s">
        <v>66</v>
      </c>
      <c r="G21" s="68">
        <v>130</v>
      </c>
      <c r="H21" s="66" t="s">
        <v>67</v>
      </c>
      <c r="I21" s="67"/>
      <c r="J21" s="67">
        <v>1</v>
      </c>
      <c r="K21" s="67">
        <v>0.0019</v>
      </c>
      <c r="L21" s="67">
        <v>0.0111</v>
      </c>
      <c r="M21" s="67">
        <v>0.004</v>
      </c>
      <c r="N21" s="67">
        <v>0.0336</v>
      </c>
      <c r="O21" s="61" t="s">
        <v>40</v>
      </c>
      <c r="P21" s="67" t="s">
        <v>63</v>
      </c>
      <c r="Q21" s="69" t="s">
        <v>35</v>
      </c>
      <c r="R21" s="51"/>
    </row>
    <row r="22" s="1" customFormat="1" ht="57" spans="1:18">
      <c r="A22" s="51">
        <v>12</v>
      </c>
      <c r="B22" s="63" t="s">
        <v>68</v>
      </c>
      <c r="C22" s="53" t="s">
        <v>28</v>
      </c>
      <c r="D22" s="54" t="s">
        <v>29</v>
      </c>
      <c r="E22" s="61" t="s">
        <v>69</v>
      </c>
      <c r="F22" s="63" t="s">
        <v>70</v>
      </c>
      <c r="G22" s="62">
        <v>140</v>
      </c>
      <c r="H22" s="64" t="s">
        <v>71</v>
      </c>
      <c r="I22" s="61"/>
      <c r="J22" s="61">
        <v>1</v>
      </c>
      <c r="K22" s="61">
        <v>46</v>
      </c>
      <c r="L22" s="61">
        <v>347</v>
      </c>
      <c r="M22" s="61">
        <v>131</v>
      </c>
      <c r="N22" s="61">
        <v>1079</v>
      </c>
      <c r="O22" s="61" t="s">
        <v>40</v>
      </c>
      <c r="P22" s="61" t="s">
        <v>63</v>
      </c>
      <c r="Q22" s="69" t="s">
        <v>35</v>
      </c>
      <c r="R22" s="51"/>
    </row>
    <row r="23" s="1" customFormat="1" ht="57" spans="1:18">
      <c r="A23" s="51">
        <v>13</v>
      </c>
      <c r="B23" s="63" t="s">
        <v>72</v>
      </c>
      <c r="C23" s="53" t="s">
        <v>28</v>
      </c>
      <c r="D23" s="54" t="s">
        <v>29</v>
      </c>
      <c r="E23" s="61" t="s">
        <v>73</v>
      </c>
      <c r="F23" s="63" t="s">
        <v>74</v>
      </c>
      <c r="G23" s="60">
        <v>450</v>
      </c>
      <c r="H23" s="63" t="s">
        <v>75</v>
      </c>
      <c r="I23" s="61"/>
      <c r="J23" s="61">
        <v>1</v>
      </c>
      <c r="K23" s="67">
        <v>0.0019</v>
      </c>
      <c r="L23" s="67">
        <v>0.0111</v>
      </c>
      <c r="M23" s="67">
        <v>0.004</v>
      </c>
      <c r="N23" s="67">
        <v>0.0336</v>
      </c>
      <c r="O23" s="61" t="s">
        <v>40</v>
      </c>
      <c r="P23" s="61" t="s">
        <v>63</v>
      </c>
      <c r="Q23" s="69" t="s">
        <v>35</v>
      </c>
      <c r="R23" s="54" t="s">
        <v>45</v>
      </c>
    </row>
    <row r="24" s="1" customFormat="1" ht="57" spans="1:18">
      <c r="A24" s="51">
        <v>14</v>
      </c>
      <c r="B24" s="63" t="s">
        <v>76</v>
      </c>
      <c r="C24" s="53" t="s">
        <v>28</v>
      </c>
      <c r="D24" s="54" t="s">
        <v>29</v>
      </c>
      <c r="E24" s="61" t="s">
        <v>69</v>
      </c>
      <c r="F24" s="63" t="s">
        <v>77</v>
      </c>
      <c r="G24" s="60">
        <v>300</v>
      </c>
      <c r="H24" s="64" t="s">
        <v>78</v>
      </c>
      <c r="I24" s="61"/>
      <c r="J24" s="61">
        <v>1</v>
      </c>
      <c r="K24" s="61">
        <v>46</v>
      </c>
      <c r="L24" s="61">
        <v>347</v>
      </c>
      <c r="M24" s="61">
        <v>131</v>
      </c>
      <c r="N24" s="61">
        <v>1079</v>
      </c>
      <c r="O24" s="61" t="s">
        <v>40</v>
      </c>
      <c r="P24" s="61" t="s">
        <v>63</v>
      </c>
      <c r="Q24" s="69" t="s">
        <v>35</v>
      </c>
      <c r="R24" s="54" t="s">
        <v>45</v>
      </c>
    </row>
    <row r="25" s="1" customFormat="1" ht="57" spans="1:18">
      <c r="A25" s="51">
        <v>15</v>
      </c>
      <c r="B25" s="70" t="s">
        <v>79</v>
      </c>
      <c r="C25" s="53" t="s">
        <v>28</v>
      </c>
      <c r="D25" s="54" t="s">
        <v>29</v>
      </c>
      <c r="E25" s="71" t="s">
        <v>80</v>
      </c>
      <c r="F25" s="70" t="s">
        <v>81</v>
      </c>
      <c r="G25" s="72">
        <v>100</v>
      </c>
      <c r="H25" s="73" t="s">
        <v>82</v>
      </c>
      <c r="I25" s="71">
        <v>1</v>
      </c>
      <c r="J25" s="71"/>
      <c r="K25" s="71">
        <v>0.0092</v>
      </c>
      <c r="L25" s="71">
        <v>0.0476</v>
      </c>
      <c r="M25" s="71">
        <v>0.0278</v>
      </c>
      <c r="N25" s="71">
        <v>0.0661</v>
      </c>
      <c r="O25" s="61" t="s">
        <v>40</v>
      </c>
      <c r="P25" s="74" t="s">
        <v>63</v>
      </c>
      <c r="Q25" s="69" t="s">
        <v>35</v>
      </c>
      <c r="R25" s="51"/>
    </row>
    <row r="26" s="1" customFormat="1" ht="57" spans="1:18">
      <c r="A26" s="51">
        <v>16</v>
      </c>
      <c r="B26" s="63" t="s">
        <v>83</v>
      </c>
      <c r="C26" s="53" t="s">
        <v>28</v>
      </c>
      <c r="D26" s="54" t="s">
        <v>29</v>
      </c>
      <c r="E26" s="61" t="s">
        <v>84</v>
      </c>
      <c r="F26" s="63" t="s">
        <v>85</v>
      </c>
      <c r="G26" s="62">
        <v>120</v>
      </c>
      <c r="H26" s="64" t="s">
        <v>86</v>
      </c>
      <c r="I26" s="61">
        <v>1</v>
      </c>
      <c r="J26" s="61"/>
      <c r="K26" s="61">
        <v>0.002</v>
      </c>
      <c r="L26" s="61">
        <v>0.002</v>
      </c>
      <c r="M26" s="61">
        <v>0.002</v>
      </c>
      <c r="N26" s="61">
        <v>0.002</v>
      </c>
      <c r="O26" s="61" t="s">
        <v>40</v>
      </c>
      <c r="P26" s="63" t="s">
        <v>63</v>
      </c>
      <c r="Q26" s="65" t="s">
        <v>35</v>
      </c>
      <c r="R26" s="51"/>
    </row>
    <row r="27" s="1" customFormat="1" ht="71.25" spans="1:18">
      <c r="A27" s="51">
        <v>17</v>
      </c>
      <c r="B27" s="63" t="s">
        <v>87</v>
      </c>
      <c r="C27" s="53" t="s">
        <v>28</v>
      </c>
      <c r="D27" s="54" t="s">
        <v>29</v>
      </c>
      <c r="E27" s="61" t="s">
        <v>88</v>
      </c>
      <c r="F27" s="63" t="s">
        <v>89</v>
      </c>
      <c r="G27" s="62">
        <v>200</v>
      </c>
      <c r="H27" s="64" t="s">
        <v>90</v>
      </c>
      <c r="I27" s="61"/>
      <c r="J27" s="61">
        <v>1</v>
      </c>
      <c r="K27" s="61">
        <v>0.006</v>
      </c>
      <c r="L27" s="61">
        <v>0.058</v>
      </c>
      <c r="M27" s="61">
        <v>0.018</v>
      </c>
      <c r="N27" s="61">
        <v>0.156</v>
      </c>
      <c r="O27" s="61" t="s">
        <v>40</v>
      </c>
      <c r="P27" s="63" t="s">
        <v>63</v>
      </c>
      <c r="Q27" s="65" t="s">
        <v>35</v>
      </c>
      <c r="R27" s="51"/>
    </row>
    <row r="28" s="1" customFormat="1" ht="85.5" spans="1:18">
      <c r="A28" s="51">
        <v>18</v>
      </c>
      <c r="B28" s="74" t="s">
        <v>91</v>
      </c>
      <c r="C28" s="53" t="s">
        <v>28</v>
      </c>
      <c r="D28" s="54" t="s">
        <v>29</v>
      </c>
      <c r="E28" s="53" t="s">
        <v>92</v>
      </c>
      <c r="F28" s="74" t="s">
        <v>93</v>
      </c>
      <c r="G28" s="62">
        <v>380</v>
      </c>
      <c r="H28" s="75" t="s">
        <v>94</v>
      </c>
      <c r="I28" s="61"/>
      <c r="J28" s="76">
        <v>1</v>
      </c>
      <c r="K28" s="76">
        <v>0.001</v>
      </c>
      <c r="L28" s="76">
        <v>0.0025</v>
      </c>
      <c r="M28" s="76">
        <v>0.0036</v>
      </c>
      <c r="N28" s="76">
        <v>0.0077</v>
      </c>
      <c r="O28" s="61" t="s">
        <v>40</v>
      </c>
      <c r="P28" s="77" t="s">
        <v>63</v>
      </c>
      <c r="Q28" s="78" t="s">
        <v>35</v>
      </c>
      <c r="R28" s="51"/>
    </row>
    <row r="29" s="1" customFormat="1" ht="71.25" spans="1:18">
      <c r="A29" s="51">
        <v>19</v>
      </c>
      <c r="B29" s="79" t="s">
        <v>95</v>
      </c>
      <c r="C29" s="53" t="s">
        <v>28</v>
      </c>
      <c r="D29" s="54" t="s">
        <v>29</v>
      </c>
      <c r="E29" s="53" t="s">
        <v>92</v>
      </c>
      <c r="F29" s="79" t="s">
        <v>96</v>
      </c>
      <c r="G29" s="80">
        <v>180</v>
      </c>
      <c r="H29" s="75" t="s">
        <v>97</v>
      </c>
      <c r="I29" s="76"/>
      <c r="J29" s="76">
        <v>1</v>
      </c>
      <c r="K29" s="76">
        <v>0.0034</v>
      </c>
      <c r="L29" s="51">
        <v>0.0043</v>
      </c>
      <c r="M29" s="51">
        <v>0.0126</v>
      </c>
      <c r="N29" s="76">
        <v>0.1173</v>
      </c>
      <c r="O29" s="61" t="s">
        <v>40</v>
      </c>
      <c r="P29" s="77" t="s">
        <v>63</v>
      </c>
      <c r="Q29" s="78" t="s">
        <v>35</v>
      </c>
      <c r="R29" s="51"/>
    </row>
    <row r="30" s="1" customFormat="1" ht="99.75" spans="1:18">
      <c r="A30" s="51">
        <v>20</v>
      </c>
      <c r="B30" s="81" t="s">
        <v>98</v>
      </c>
      <c r="C30" s="53" t="s">
        <v>28</v>
      </c>
      <c r="D30" s="54" t="s">
        <v>29</v>
      </c>
      <c r="E30" s="82" t="s">
        <v>99</v>
      </c>
      <c r="F30" s="83" t="s">
        <v>100</v>
      </c>
      <c r="G30" s="84">
        <v>400</v>
      </c>
      <c r="H30" s="81" t="s">
        <v>101</v>
      </c>
      <c r="I30" s="53">
        <v>0</v>
      </c>
      <c r="J30" s="51"/>
      <c r="K30" s="53">
        <v>0.00432</v>
      </c>
      <c r="L30" s="51"/>
      <c r="M30" s="53">
        <v>0.01293</v>
      </c>
      <c r="N30" s="51"/>
      <c r="O30" s="82" t="s">
        <v>40</v>
      </c>
      <c r="P30" s="85" t="s">
        <v>58</v>
      </c>
      <c r="Q30" s="78" t="s">
        <v>35</v>
      </c>
      <c r="R30" s="51" t="s">
        <v>102</v>
      </c>
    </row>
    <row r="31" s="1" customFormat="1" ht="85.5" spans="1:18">
      <c r="A31" s="51">
        <v>21</v>
      </c>
      <c r="B31" s="74" t="s">
        <v>103</v>
      </c>
      <c r="C31" s="53" t="s">
        <v>28</v>
      </c>
      <c r="D31" s="54" t="s">
        <v>29</v>
      </c>
      <c r="E31" s="53" t="s">
        <v>99</v>
      </c>
      <c r="F31" s="59" t="s">
        <v>104</v>
      </c>
      <c r="G31" s="60">
        <v>600</v>
      </c>
      <c r="H31" s="74" t="s">
        <v>105</v>
      </c>
      <c r="I31" s="61">
        <v>0</v>
      </c>
      <c r="J31" s="51"/>
      <c r="K31" s="86">
        <v>0.0365</v>
      </c>
      <c r="L31" s="51"/>
      <c r="M31" s="61">
        <v>0.134</v>
      </c>
      <c r="N31" s="51"/>
      <c r="O31" s="53" t="s">
        <v>40</v>
      </c>
      <c r="P31" s="87" t="s">
        <v>58</v>
      </c>
      <c r="Q31" s="78" t="s">
        <v>35</v>
      </c>
      <c r="R31" s="51" t="s">
        <v>106</v>
      </c>
    </row>
    <row r="32" s="1" customFormat="1" ht="42.75" spans="1:18">
      <c r="A32" s="51">
        <v>22</v>
      </c>
      <c r="B32" s="74" t="s">
        <v>107</v>
      </c>
      <c r="C32" s="53" t="s">
        <v>28</v>
      </c>
      <c r="D32" s="54" t="s">
        <v>29</v>
      </c>
      <c r="E32" s="53" t="s">
        <v>108</v>
      </c>
      <c r="F32" s="59" t="s">
        <v>109</v>
      </c>
      <c r="G32" s="62">
        <v>200</v>
      </c>
      <c r="H32" s="59" t="s">
        <v>110</v>
      </c>
      <c r="I32" s="53">
        <v>0</v>
      </c>
      <c r="J32" s="51"/>
      <c r="K32" s="53">
        <v>0.0045</v>
      </c>
      <c r="L32" s="51"/>
      <c r="M32" s="53">
        <v>0.0106</v>
      </c>
      <c r="N32" s="51"/>
      <c r="O32" s="61" t="s">
        <v>40</v>
      </c>
      <c r="P32" s="87" t="s">
        <v>58</v>
      </c>
      <c r="Q32" s="78" t="s">
        <v>35</v>
      </c>
      <c r="R32" s="51"/>
    </row>
    <row r="33" s="1" customFormat="1" ht="42.75" spans="1:18">
      <c r="A33" s="51">
        <v>23</v>
      </c>
      <c r="B33" s="59" t="s">
        <v>111</v>
      </c>
      <c r="C33" s="53" t="s">
        <v>28</v>
      </c>
      <c r="D33" s="54" t="s">
        <v>29</v>
      </c>
      <c r="E33" s="53" t="s">
        <v>112</v>
      </c>
      <c r="F33" s="59" t="s">
        <v>113</v>
      </c>
      <c r="G33" s="62">
        <v>200</v>
      </c>
      <c r="H33" s="59" t="s">
        <v>110</v>
      </c>
      <c r="I33" s="53">
        <v>0</v>
      </c>
      <c r="J33" s="51"/>
      <c r="K33" s="53">
        <v>0.0015</v>
      </c>
      <c r="L33" s="51"/>
      <c r="M33" s="53">
        <v>0.0039</v>
      </c>
      <c r="N33" s="51"/>
      <c r="O33" s="53" t="s">
        <v>40</v>
      </c>
      <c r="P33" s="87" t="s">
        <v>58</v>
      </c>
      <c r="Q33" s="78" t="s">
        <v>35</v>
      </c>
      <c r="R33" s="51"/>
    </row>
    <row r="34" s="1" customFormat="1" ht="42.75" spans="1:18">
      <c r="A34" s="51">
        <v>24</v>
      </c>
      <c r="B34" s="74" t="s">
        <v>114</v>
      </c>
      <c r="C34" s="53" t="s">
        <v>28</v>
      </c>
      <c r="D34" s="54" t="s">
        <v>29</v>
      </c>
      <c r="E34" s="53" t="s">
        <v>115</v>
      </c>
      <c r="F34" s="59" t="s">
        <v>116</v>
      </c>
      <c r="G34" s="62">
        <v>29</v>
      </c>
      <c r="H34" s="74" t="s">
        <v>117</v>
      </c>
      <c r="I34" s="53">
        <v>0</v>
      </c>
      <c r="J34" s="51"/>
      <c r="K34" s="53">
        <v>0.0045</v>
      </c>
      <c r="L34" s="51"/>
      <c r="M34" s="53">
        <v>0.0106</v>
      </c>
      <c r="N34" s="51"/>
      <c r="O34" s="61" t="s">
        <v>40</v>
      </c>
      <c r="P34" s="87" t="s">
        <v>58</v>
      </c>
      <c r="Q34" s="78" t="s">
        <v>35</v>
      </c>
      <c r="R34" s="51"/>
    </row>
    <row r="35" s="1" customFormat="1" ht="57" spans="1:18">
      <c r="A35" s="51">
        <v>25</v>
      </c>
      <c r="B35" s="59" t="s">
        <v>118</v>
      </c>
      <c r="C35" s="53" t="s">
        <v>28</v>
      </c>
      <c r="D35" s="54" t="s">
        <v>29</v>
      </c>
      <c r="E35" s="53" t="s">
        <v>112</v>
      </c>
      <c r="F35" s="59" t="s">
        <v>119</v>
      </c>
      <c r="G35" s="62">
        <v>100</v>
      </c>
      <c r="H35" s="59" t="s">
        <v>120</v>
      </c>
      <c r="I35" s="53">
        <v>0</v>
      </c>
      <c r="J35" s="51"/>
      <c r="K35" s="53">
        <v>0.0556</v>
      </c>
      <c r="L35" s="51"/>
      <c r="M35" s="53">
        <v>0.1758</v>
      </c>
      <c r="N35" s="51"/>
      <c r="O35" s="53" t="s">
        <v>40</v>
      </c>
      <c r="P35" s="87" t="s">
        <v>58</v>
      </c>
      <c r="Q35" s="78" t="s">
        <v>35</v>
      </c>
      <c r="R35" s="51"/>
    </row>
    <row r="36" s="1" customFormat="1" ht="57" spans="1:18">
      <c r="A36" s="51">
        <v>26</v>
      </c>
      <c r="B36" s="74" t="s">
        <v>121</v>
      </c>
      <c r="C36" s="53" t="s">
        <v>28</v>
      </c>
      <c r="D36" s="54" t="s">
        <v>29</v>
      </c>
      <c r="E36" s="74" t="s">
        <v>112</v>
      </c>
      <c r="F36" s="74" t="s">
        <v>122</v>
      </c>
      <c r="G36" s="62">
        <v>30</v>
      </c>
      <c r="H36" s="74" t="s">
        <v>123</v>
      </c>
      <c r="I36" s="53">
        <v>0</v>
      </c>
      <c r="J36" s="51"/>
      <c r="K36" s="53">
        <v>0.0015</v>
      </c>
      <c r="L36" s="51"/>
      <c r="M36" s="53">
        <v>0.0036</v>
      </c>
      <c r="N36" s="51"/>
      <c r="O36" s="53" t="s">
        <v>40</v>
      </c>
      <c r="P36" s="87" t="s">
        <v>58</v>
      </c>
      <c r="Q36" s="78" t="s">
        <v>35</v>
      </c>
      <c r="R36" s="51"/>
    </row>
    <row r="37" s="1" customFormat="1" ht="42.75" spans="1:18">
      <c r="A37" s="51">
        <v>27</v>
      </c>
      <c r="B37" s="59" t="s">
        <v>124</v>
      </c>
      <c r="C37" s="53" t="s">
        <v>28</v>
      </c>
      <c r="D37" s="54" t="s">
        <v>29</v>
      </c>
      <c r="E37" s="53" t="s">
        <v>125</v>
      </c>
      <c r="F37" s="59" t="s">
        <v>126</v>
      </c>
      <c r="G37" s="62">
        <v>200</v>
      </c>
      <c r="H37" s="59" t="s">
        <v>110</v>
      </c>
      <c r="I37" s="53">
        <v>0</v>
      </c>
      <c r="J37" s="51"/>
      <c r="K37" s="53">
        <v>0.0006</v>
      </c>
      <c r="L37" s="51"/>
      <c r="M37" s="53">
        <v>0.0018</v>
      </c>
      <c r="N37" s="51"/>
      <c r="O37" s="53" t="s">
        <v>40</v>
      </c>
      <c r="P37" s="87" t="s">
        <v>58</v>
      </c>
      <c r="Q37" s="78" t="s">
        <v>35</v>
      </c>
      <c r="R37" s="51"/>
    </row>
    <row r="38" s="1" customFormat="1" ht="99.75" spans="1:18">
      <c r="A38" s="51">
        <v>28</v>
      </c>
      <c r="B38" s="63" t="s">
        <v>127</v>
      </c>
      <c r="C38" s="53" t="s">
        <v>28</v>
      </c>
      <c r="D38" s="54" t="s">
        <v>29</v>
      </c>
      <c r="E38" s="61" t="s">
        <v>128</v>
      </c>
      <c r="F38" s="63" t="s">
        <v>129</v>
      </c>
      <c r="G38" s="62">
        <v>200</v>
      </c>
      <c r="H38" s="61" t="s">
        <v>130</v>
      </c>
      <c r="I38" s="61">
        <v>1</v>
      </c>
      <c r="J38" s="61">
        <v>2</v>
      </c>
      <c r="K38" s="61">
        <v>0.0072</v>
      </c>
      <c r="L38" s="61">
        <v>0.02</v>
      </c>
      <c r="M38" s="61">
        <v>0.0163</v>
      </c>
      <c r="N38" s="61">
        <v>0.0516</v>
      </c>
      <c r="O38" s="63" t="s">
        <v>40</v>
      </c>
      <c r="P38" s="63" t="s">
        <v>131</v>
      </c>
      <c r="Q38" s="61" t="s">
        <v>35</v>
      </c>
      <c r="R38" s="51"/>
    </row>
    <row r="39" s="1" customFormat="1" ht="99.75" spans="1:18">
      <c r="A39" s="51">
        <v>29</v>
      </c>
      <c r="B39" s="63" t="s">
        <v>132</v>
      </c>
      <c r="C39" s="53" t="s">
        <v>28</v>
      </c>
      <c r="D39" s="54" t="s">
        <v>29</v>
      </c>
      <c r="E39" s="61" t="s">
        <v>128</v>
      </c>
      <c r="F39" s="63" t="s">
        <v>133</v>
      </c>
      <c r="G39" s="62">
        <v>300</v>
      </c>
      <c r="H39" s="61" t="s">
        <v>130</v>
      </c>
      <c r="I39" s="61">
        <v>1</v>
      </c>
      <c r="J39" s="61">
        <v>2</v>
      </c>
      <c r="K39" s="61">
        <v>0.0072</v>
      </c>
      <c r="L39" s="61">
        <v>0.02</v>
      </c>
      <c r="M39" s="61">
        <v>0.0163</v>
      </c>
      <c r="N39" s="61">
        <v>0.0516</v>
      </c>
      <c r="O39" s="63" t="s">
        <v>40</v>
      </c>
      <c r="P39" s="63" t="s">
        <v>131</v>
      </c>
      <c r="Q39" s="61" t="s">
        <v>35</v>
      </c>
      <c r="R39" s="51"/>
    </row>
    <row r="40" s="1" customFormat="1" ht="42.75" spans="1:18">
      <c r="A40" s="51">
        <v>30</v>
      </c>
      <c r="B40" s="63" t="s">
        <v>134</v>
      </c>
      <c r="C40" s="53" t="s">
        <v>28</v>
      </c>
      <c r="D40" s="54" t="s">
        <v>29</v>
      </c>
      <c r="E40" s="61" t="s">
        <v>135</v>
      </c>
      <c r="F40" s="63" t="s">
        <v>136</v>
      </c>
      <c r="G40" s="60">
        <v>400</v>
      </c>
      <c r="H40" s="61" t="s">
        <v>137</v>
      </c>
      <c r="I40" s="61">
        <v>0</v>
      </c>
      <c r="J40" s="61">
        <v>1</v>
      </c>
      <c r="K40" s="61">
        <v>0.003</v>
      </c>
      <c r="L40" s="61">
        <v>0.0458</v>
      </c>
      <c r="M40" s="61">
        <v>0.0084</v>
      </c>
      <c r="N40" s="61">
        <v>0.1374</v>
      </c>
      <c r="O40" s="63" t="s">
        <v>40</v>
      </c>
      <c r="P40" s="63" t="s">
        <v>131</v>
      </c>
      <c r="Q40" s="61" t="s">
        <v>35</v>
      </c>
      <c r="R40" s="51" t="s">
        <v>102</v>
      </c>
    </row>
    <row r="41" s="1" customFormat="1" ht="99.75" spans="1:18">
      <c r="A41" s="51">
        <v>31</v>
      </c>
      <c r="B41" s="88" t="s">
        <v>138</v>
      </c>
      <c r="C41" s="53" t="s">
        <v>28</v>
      </c>
      <c r="D41" s="54" t="s">
        <v>29</v>
      </c>
      <c r="E41" s="58" t="s">
        <v>139</v>
      </c>
      <c r="F41" s="63" t="s">
        <v>140</v>
      </c>
      <c r="G41" s="62">
        <v>460</v>
      </c>
      <c r="H41" s="61" t="s">
        <v>141</v>
      </c>
      <c r="I41" s="61">
        <v>0</v>
      </c>
      <c r="J41" s="61">
        <v>1</v>
      </c>
      <c r="K41" s="61">
        <v>0.0034</v>
      </c>
      <c r="L41" s="61">
        <v>0.0395</v>
      </c>
      <c r="M41" s="61">
        <v>0.0135</v>
      </c>
      <c r="N41" s="61">
        <v>0.0892</v>
      </c>
      <c r="O41" s="63" t="s">
        <v>40</v>
      </c>
      <c r="P41" s="61" t="s">
        <v>131</v>
      </c>
      <c r="Q41" s="61" t="s">
        <v>35</v>
      </c>
      <c r="R41" s="51"/>
    </row>
    <row r="42" s="1" customFormat="1" ht="85.5" spans="1:18">
      <c r="A42" s="51">
        <v>32</v>
      </c>
      <c r="B42" s="63" t="s">
        <v>142</v>
      </c>
      <c r="C42" s="53" t="s">
        <v>28</v>
      </c>
      <c r="D42" s="54" t="s">
        <v>29</v>
      </c>
      <c r="E42" s="89" t="s">
        <v>143</v>
      </c>
      <c r="F42" s="63" t="s">
        <v>144</v>
      </c>
      <c r="G42" s="90">
        <v>100</v>
      </c>
      <c r="H42" s="91" t="s">
        <v>145</v>
      </c>
      <c r="I42" s="92"/>
      <c r="J42" s="89">
        <v>1</v>
      </c>
      <c r="K42" s="89">
        <v>0.0019</v>
      </c>
      <c r="L42" s="89">
        <v>0.0433</v>
      </c>
      <c r="M42" s="89">
        <v>0.0029</v>
      </c>
      <c r="N42" s="89">
        <v>0.147</v>
      </c>
      <c r="O42" s="93" t="s">
        <v>40</v>
      </c>
      <c r="P42" s="87" t="s">
        <v>34</v>
      </c>
      <c r="Q42" s="61" t="s">
        <v>35</v>
      </c>
      <c r="R42" s="51" t="s">
        <v>102</v>
      </c>
    </row>
    <row r="43" s="1" customFormat="1" ht="57" spans="1:18">
      <c r="A43" s="51">
        <v>33</v>
      </c>
      <c r="B43" s="63" t="s">
        <v>48</v>
      </c>
      <c r="C43" s="53" t="s">
        <v>28</v>
      </c>
      <c r="D43" s="54" t="s">
        <v>29</v>
      </c>
      <c r="E43" s="61" t="s">
        <v>146</v>
      </c>
      <c r="F43" s="63" t="s">
        <v>147</v>
      </c>
      <c r="G43" s="62">
        <v>1500</v>
      </c>
      <c r="H43" s="94" t="s">
        <v>148</v>
      </c>
      <c r="I43" s="61">
        <v>2</v>
      </c>
      <c r="J43" s="61">
        <v>14</v>
      </c>
      <c r="K43" s="61">
        <v>0.0321</v>
      </c>
      <c r="L43" s="61">
        <v>0.2494</v>
      </c>
      <c r="M43" s="61">
        <v>0.0935</v>
      </c>
      <c r="N43" s="61">
        <v>0.5337</v>
      </c>
      <c r="O43" s="63" t="s">
        <v>40</v>
      </c>
      <c r="P43" s="61" t="s">
        <v>149</v>
      </c>
      <c r="Q43" s="61" t="s">
        <v>35</v>
      </c>
      <c r="R43" s="51"/>
    </row>
    <row r="44" s="1" customFormat="1" ht="85.5" spans="1:18">
      <c r="A44" s="51">
        <v>34</v>
      </c>
      <c r="B44" s="95" t="s">
        <v>36</v>
      </c>
      <c r="C44" s="53" t="s">
        <v>28</v>
      </c>
      <c r="D44" s="54" t="s">
        <v>29</v>
      </c>
      <c r="E44" s="94" t="s">
        <v>146</v>
      </c>
      <c r="F44" s="63" t="s">
        <v>150</v>
      </c>
      <c r="G44" s="60">
        <v>500</v>
      </c>
      <c r="H44" s="94" t="s">
        <v>151</v>
      </c>
      <c r="I44" s="61">
        <v>2</v>
      </c>
      <c r="J44" s="61">
        <v>14</v>
      </c>
      <c r="K44" s="61">
        <v>0.0321</v>
      </c>
      <c r="L44" s="61">
        <v>0.2494</v>
      </c>
      <c r="M44" s="61">
        <v>0.0935</v>
      </c>
      <c r="N44" s="61">
        <v>0.5337</v>
      </c>
      <c r="O44" s="63" t="s">
        <v>40</v>
      </c>
      <c r="P44" s="61" t="s">
        <v>149</v>
      </c>
      <c r="Q44" s="61" t="s">
        <v>35</v>
      </c>
      <c r="R44" s="51" t="s">
        <v>42</v>
      </c>
    </row>
    <row r="45" s="1" customFormat="1" ht="42.75" spans="1:18">
      <c r="A45" s="51">
        <v>35</v>
      </c>
      <c r="B45" s="63" t="s">
        <v>152</v>
      </c>
      <c r="C45" s="53" t="s">
        <v>28</v>
      </c>
      <c r="D45" s="54" t="s">
        <v>29</v>
      </c>
      <c r="E45" s="94" t="s">
        <v>146</v>
      </c>
      <c r="F45" s="63" t="s">
        <v>153</v>
      </c>
      <c r="G45" s="60">
        <v>520</v>
      </c>
      <c r="H45" s="61" t="s">
        <v>154</v>
      </c>
      <c r="I45" s="61"/>
      <c r="J45" s="61">
        <v>1</v>
      </c>
      <c r="K45" s="86">
        <v>0.003</v>
      </c>
      <c r="L45" s="86">
        <v>0.09</v>
      </c>
      <c r="M45" s="86">
        <v>0.0078</v>
      </c>
      <c r="N45" s="86">
        <v>0.2347</v>
      </c>
      <c r="O45" s="63" t="s">
        <v>40</v>
      </c>
      <c r="P45" s="61" t="s">
        <v>149</v>
      </c>
      <c r="Q45" s="61" t="s">
        <v>35</v>
      </c>
      <c r="R45" s="51" t="s">
        <v>45</v>
      </c>
    </row>
    <row r="46" s="1" customFormat="1" ht="42.75" spans="1:18">
      <c r="A46" s="51">
        <v>36</v>
      </c>
      <c r="B46" s="63" t="s">
        <v>48</v>
      </c>
      <c r="C46" s="53" t="s">
        <v>28</v>
      </c>
      <c r="D46" s="54" t="s">
        <v>29</v>
      </c>
      <c r="E46" s="94" t="s">
        <v>146</v>
      </c>
      <c r="F46" s="63" t="s">
        <v>155</v>
      </c>
      <c r="G46" s="62">
        <v>500</v>
      </c>
      <c r="H46" s="94" t="s">
        <v>148</v>
      </c>
      <c r="I46" s="96"/>
      <c r="J46" s="97">
        <v>2</v>
      </c>
      <c r="K46" s="97">
        <v>0.0071</v>
      </c>
      <c r="L46" s="97">
        <v>0.1494</v>
      </c>
      <c r="M46" s="97">
        <v>0.0161</v>
      </c>
      <c r="N46" s="97">
        <v>0.4337</v>
      </c>
      <c r="O46" s="63" t="s">
        <v>40</v>
      </c>
      <c r="P46" s="61" t="s">
        <v>149</v>
      </c>
      <c r="Q46" s="61" t="s">
        <v>35</v>
      </c>
      <c r="R46" s="51"/>
    </row>
    <row r="47" s="1" customFormat="1" ht="71.25" spans="1:18">
      <c r="A47" s="51">
        <v>37</v>
      </c>
      <c r="B47" s="63" t="s">
        <v>156</v>
      </c>
      <c r="C47" s="53" t="s">
        <v>28</v>
      </c>
      <c r="D47" s="54" t="s">
        <v>29</v>
      </c>
      <c r="E47" s="98" t="s">
        <v>157</v>
      </c>
      <c r="F47" s="63" t="s">
        <v>158</v>
      </c>
      <c r="G47" s="62">
        <v>500</v>
      </c>
      <c r="H47" s="99" t="s">
        <v>159</v>
      </c>
      <c r="I47" s="63"/>
      <c r="J47" s="61">
        <v>1</v>
      </c>
      <c r="K47" s="61">
        <v>0.081</v>
      </c>
      <c r="L47" s="61">
        <v>0.0288</v>
      </c>
      <c r="M47" s="61">
        <v>0.0256</v>
      </c>
      <c r="N47" s="61">
        <v>0.066</v>
      </c>
      <c r="O47" s="61" t="s">
        <v>40</v>
      </c>
      <c r="P47" s="61" t="s">
        <v>160</v>
      </c>
      <c r="Q47" s="61" t="s">
        <v>35</v>
      </c>
      <c r="R47" s="51"/>
    </row>
    <row r="48" s="1" customFormat="1" ht="42.75" spans="1:18">
      <c r="A48" s="51">
        <v>38</v>
      </c>
      <c r="B48" s="63" t="s">
        <v>161</v>
      </c>
      <c r="C48" s="53" t="s">
        <v>28</v>
      </c>
      <c r="D48" s="54" t="s">
        <v>29</v>
      </c>
      <c r="E48" s="98" t="s">
        <v>162</v>
      </c>
      <c r="F48" s="63" t="s">
        <v>163</v>
      </c>
      <c r="G48" s="100">
        <v>380</v>
      </c>
      <c r="H48" s="99" t="s">
        <v>164</v>
      </c>
      <c r="I48" s="61">
        <v>1</v>
      </c>
      <c r="J48" s="61"/>
      <c r="K48" s="61">
        <v>0.0117</v>
      </c>
      <c r="L48" s="61">
        <v>0.0587</v>
      </c>
      <c r="M48" s="61">
        <v>0.0385</v>
      </c>
      <c r="N48" s="61">
        <v>0.1474</v>
      </c>
      <c r="O48" s="61" t="s">
        <v>40</v>
      </c>
      <c r="P48" s="61" t="s">
        <v>160</v>
      </c>
      <c r="Q48" s="61" t="s">
        <v>35</v>
      </c>
      <c r="R48" s="51" t="s">
        <v>102</v>
      </c>
    </row>
    <row r="49" s="1" customFormat="1" ht="71.25" spans="1:18">
      <c r="A49" s="51">
        <v>39</v>
      </c>
      <c r="B49" s="63" t="s">
        <v>165</v>
      </c>
      <c r="C49" s="53" t="s">
        <v>28</v>
      </c>
      <c r="D49" s="54" t="s">
        <v>29</v>
      </c>
      <c r="E49" s="98" t="s">
        <v>166</v>
      </c>
      <c r="F49" s="63" t="s">
        <v>167</v>
      </c>
      <c r="G49" s="62">
        <v>215</v>
      </c>
      <c r="H49" s="99" t="s">
        <v>168</v>
      </c>
      <c r="I49" s="61"/>
      <c r="J49" s="61">
        <v>1</v>
      </c>
      <c r="K49" s="61">
        <v>0.0117</v>
      </c>
      <c r="L49" s="63"/>
      <c r="M49" s="63">
        <v>0.0361</v>
      </c>
      <c r="N49" s="63"/>
      <c r="O49" s="61" t="s">
        <v>40</v>
      </c>
      <c r="P49" s="61" t="s">
        <v>160</v>
      </c>
      <c r="Q49" s="61" t="s">
        <v>35</v>
      </c>
      <c r="R49" s="51"/>
    </row>
    <row r="50" s="1" customFormat="1" ht="57" spans="1:18">
      <c r="A50" s="51">
        <v>40</v>
      </c>
      <c r="B50" s="88" t="s">
        <v>169</v>
      </c>
      <c r="C50" s="53" t="s">
        <v>28</v>
      </c>
      <c r="D50" s="101" t="s">
        <v>29</v>
      </c>
      <c r="E50" s="102" t="s">
        <v>170</v>
      </c>
      <c r="F50" s="63" t="s">
        <v>171</v>
      </c>
      <c r="G50" s="62">
        <v>100</v>
      </c>
      <c r="H50" s="99" t="s">
        <v>172</v>
      </c>
      <c r="I50" s="61"/>
      <c r="J50" s="61">
        <v>1</v>
      </c>
      <c r="K50" s="61">
        <v>0.0018</v>
      </c>
      <c r="L50" s="61">
        <v>0.015</v>
      </c>
      <c r="M50" s="61">
        <v>0.0068</v>
      </c>
      <c r="N50" s="61">
        <v>0.0266</v>
      </c>
      <c r="O50" s="61" t="s">
        <v>40</v>
      </c>
      <c r="P50" s="61" t="s">
        <v>160</v>
      </c>
      <c r="Q50" s="61" t="s">
        <v>35</v>
      </c>
      <c r="R50" s="51"/>
    </row>
    <row r="51" s="1" customFormat="1" ht="57" spans="1:18">
      <c r="A51" s="51">
        <v>41</v>
      </c>
      <c r="B51" s="63" t="s">
        <v>173</v>
      </c>
      <c r="C51" s="53" t="s">
        <v>28</v>
      </c>
      <c r="D51" s="63" t="s">
        <v>29</v>
      </c>
      <c r="E51" s="63" t="s">
        <v>174</v>
      </c>
      <c r="F51" s="63" t="s">
        <v>175</v>
      </c>
      <c r="G51" s="62">
        <v>300</v>
      </c>
      <c r="H51" s="99" t="s">
        <v>176</v>
      </c>
      <c r="I51" s="61">
        <v>0</v>
      </c>
      <c r="J51" s="61">
        <v>1</v>
      </c>
      <c r="K51" s="61">
        <v>0.0036</v>
      </c>
      <c r="L51" s="61">
        <v>0.0236</v>
      </c>
      <c r="M51" s="61" t="s">
        <v>177</v>
      </c>
      <c r="N51" s="61">
        <v>0.0699</v>
      </c>
      <c r="O51" s="61" t="s">
        <v>40</v>
      </c>
      <c r="P51" s="61" t="s">
        <v>178</v>
      </c>
      <c r="Q51" s="61" t="s">
        <v>35</v>
      </c>
      <c r="R51" s="51"/>
    </row>
    <row r="52" ht="14.25" spans="1:18">
      <c r="A52" s="46" t="s">
        <v>179</v>
      </c>
      <c r="B52" s="47"/>
      <c r="C52" s="48"/>
      <c r="D52" s="48"/>
      <c r="E52" s="49"/>
      <c r="F52" s="39"/>
      <c r="G52" s="50">
        <f>SUM(G53:G64)</f>
        <v>4775.08</v>
      </c>
      <c r="H52" s="41"/>
      <c r="I52" s="42"/>
      <c r="J52" s="42"/>
      <c r="K52" s="42"/>
      <c r="L52" s="42"/>
      <c r="M52" s="42"/>
      <c r="N52" s="42"/>
      <c r="O52" s="41"/>
      <c r="P52" s="44"/>
      <c r="Q52" s="45"/>
      <c r="R52" s="42"/>
    </row>
    <row r="53" s="1" customFormat="1" ht="57" spans="1:18">
      <c r="A53" s="51">
        <v>1</v>
      </c>
      <c r="B53" s="63" t="s">
        <v>180</v>
      </c>
      <c r="C53" s="53" t="s">
        <v>28</v>
      </c>
      <c r="D53" s="54" t="s">
        <v>29</v>
      </c>
      <c r="E53" s="61" t="s">
        <v>181</v>
      </c>
      <c r="F53" s="63" t="s">
        <v>182</v>
      </c>
      <c r="G53" s="62">
        <v>210</v>
      </c>
      <c r="H53" s="63" t="s">
        <v>183</v>
      </c>
      <c r="I53" s="61">
        <v>2</v>
      </c>
      <c r="J53" s="61">
        <v>8</v>
      </c>
      <c r="K53" s="61">
        <v>0.0593</v>
      </c>
      <c r="L53" s="61">
        <v>0.232</v>
      </c>
      <c r="M53" s="61">
        <v>0.1989</v>
      </c>
      <c r="N53" s="61">
        <v>0.5303</v>
      </c>
      <c r="O53" s="61" t="s">
        <v>33</v>
      </c>
      <c r="P53" s="61" t="s">
        <v>160</v>
      </c>
      <c r="Q53" s="61" t="s">
        <v>35</v>
      </c>
      <c r="R53" s="51"/>
    </row>
    <row r="54" s="1" customFormat="1" ht="42.75" spans="1:18">
      <c r="A54" s="51">
        <v>2</v>
      </c>
      <c r="B54" s="63" t="s">
        <v>184</v>
      </c>
      <c r="C54" s="53" t="s">
        <v>28</v>
      </c>
      <c r="D54" s="54" t="s">
        <v>29</v>
      </c>
      <c r="E54" s="61" t="s">
        <v>185</v>
      </c>
      <c r="F54" s="63" t="s">
        <v>186</v>
      </c>
      <c r="G54" s="62">
        <v>250</v>
      </c>
      <c r="H54" s="63" t="s">
        <v>187</v>
      </c>
      <c r="I54" s="61">
        <v>0</v>
      </c>
      <c r="J54" s="61">
        <v>1</v>
      </c>
      <c r="K54" s="61">
        <v>0.043</v>
      </c>
      <c r="L54" s="61">
        <v>0.0527</v>
      </c>
      <c r="M54" s="61">
        <v>0.0102</v>
      </c>
      <c r="N54" s="61">
        <v>0.1136</v>
      </c>
      <c r="O54" s="61" t="s">
        <v>33</v>
      </c>
      <c r="P54" s="61" t="s">
        <v>131</v>
      </c>
      <c r="Q54" s="61" t="s">
        <v>35</v>
      </c>
      <c r="R54" s="51"/>
    </row>
    <row r="55" s="1" customFormat="1" ht="85.5" spans="1:18">
      <c r="A55" s="51">
        <v>3</v>
      </c>
      <c r="B55" s="59" t="s">
        <v>188</v>
      </c>
      <c r="C55" s="53" t="s">
        <v>28</v>
      </c>
      <c r="D55" s="54" t="s">
        <v>29</v>
      </c>
      <c r="E55" s="53" t="s">
        <v>189</v>
      </c>
      <c r="F55" s="63" t="s">
        <v>190</v>
      </c>
      <c r="G55" s="62">
        <v>500</v>
      </c>
      <c r="H55" s="59" t="s">
        <v>191</v>
      </c>
      <c r="I55" s="53">
        <v>0</v>
      </c>
      <c r="J55" s="53">
        <v>10</v>
      </c>
      <c r="K55" s="53">
        <v>0.0155</v>
      </c>
      <c r="L55" s="53">
        <v>0.4623</v>
      </c>
      <c r="M55" s="53">
        <v>0.03</v>
      </c>
      <c r="N55" s="53">
        <v>1.5</v>
      </c>
      <c r="O55" s="51" t="s">
        <v>33</v>
      </c>
      <c r="P55" s="53" t="s">
        <v>34</v>
      </c>
      <c r="Q55" s="61" t="s">
        <v>35</v>
      </c>
      <c r="R55" s="51"/>
    </row>
    <row r="56" s="1" customFormat="1" ht="42.75" spans="1:18">
      <c r="A56" s="51">
        <v>4</v>
      </c>
      <c r="B56" s="63" t="s">
        <v>192</v>
      </c>
      <c r="C56" s="53" t="s">
        <v>28</v>
      </c>
      <c r="D56" s="54" t="s">
        <v>29</v>
      </c>
      <c r="E56" s="61" t="s">
        <v>37</v>
      </c>
      <c r="F56" s="63" t="s">
        <v>193</v>
      </c>
      <c r="G56" s="62">
        <v>20.08</v>
      </c>
      <c r="H56" s="61" t="s">
        <v>194</v>
      </c>
      <c r="I56" s="61">
        <v>13</v>
      </c>
      <c r="J56" s="61">
        <v>80</v>
      </c>
      <c r="K56" s="61">
        <v>0.32</v>
      </c>
      <c r="L56" s="61">
        <v>4.18</v>
      </c>
      <c r="M56" s="61">
        <v>0.82</v>
      </c>
      <c r="N56" s="61">
        <v>10.5</v>
      </c>
      <c r="O56" s="61" t="s">
        <v>195</v>
      </c>
      <c r="P56" s="61" t="s">
        <v>195</v>
      </c>
      <c r="Q56" s="61" t="s">
        <v>35</v>
      </c>
      <c r="R56" s="51"/>
    </row>
    <row r="57" s="1" customFormat="1" ht="42.75" spans="1:18">
      <c r="A57" s="51">
        <v>5</v>
      </c>
      <c r="B57" s="63" t="s">
        <v>196</v>
      </c>
      <c r="C57" s="53" t="s">
        <v>28</v>
      </c>
      <c r="D57" s="54" t="s">
        <v>29</v>
      </c>
      <c r="E57" s="61" t="s">
        <v>37</v>
      </c>
      <c r="F57" s="63" t="s">
        <v>197</v>
      </c>
      <c r="G57" s="62">
        <v>200</v>
      </c>
      <c r="H57" s="61" t="s">
        <v>198</v>
      </c>
      <c r="I57" s="57"/>
      <c r="J57" s="57"/>
      <c r="K57" s="57"/>
      <c r="L57" s="57"/>
      <c r="M57" s="55">
        <v>0.05</v>
      </c>
      <c r="N57" s="103"/>
      <c r="O57" s="61" t="s">
        <v>40</v>
      </c>
      <c r="P57" s="61" t="s">
        <v>41</v>
      </c>
      <c r="Q57" s="61" t="s">
        <v>35</v>
      </c>
      <c r="R57" s="51"/>
    </row>
    <row r="58" s="1" customFormat="1" ht="99.75" spans="1:18">
      <c r="A58" s="51">
        <v>6</v>
      </c>
      <c r="B58" s="63" t="s">
        <v>199</v>
      </c>
      <c r="C58" s="53" t="s">
        <v>28</v>
      </c>
      <c r="D58" s="54" t="s">
        <v>29</v>
      </c>
      <c r="E58" s="61" t="s">
        <v>200</v>
      </c>
      <c r="F58" s="63" t="s">
        <v>201</v>
      </c>
      <c r="G58" s="62">
        <v>2000</v>
      </c>
      <c r="H58" s="61" t="s">
        <v>202</v>
      </c>
      <c r="I58" s="61"/>
      <c r="J58" s="61"/>
      <c r="K58" s="61"/>
      <c r="L58" s="61"/>
      <c r="M58" s="61"/>
      <c r="N58" s="61"/>
      <c r="O58" s="61" t="s">
        <v>40</v>
      </c>
      <c r="P58" s="61" t="s">
        <v>41</v>
      </c>
      <c r="Q58" s="61" t="s">
        <v>35</v>
      </c>
      <c r="R58" s="51"/>
    </row>
    <row r="59" s="1" customFormat="1" ht="71.25" spans="1:18">
      <c r="A59" s="51">
        <v>7</v>
      </c>
      <c r="B59" s="104" t="s">
        <v>203</v>
      </c>
      <c r="C59" s="53" t="s">
        <v>28</v>
      </c>
      <c r="D59" s="54" t="s">
        <v>29</v>
      </c>
      <c r="E59" s="105" t="s">
        <v>204</v>
      </c>
      <c r="F59" s="106" t="s">
        <v>205</v>
      </c>
      <c r="G59" s="107">
        <v>450</v>
      </c>
      <c r="H59" s="108" t="s">
        <v>206</v>
      </c>
      <c r="I59" s="105"/>
      <c r="J59" s="105">
        <v>5</v>
      </c>
      <c r="K59" s="105">
        <v>0.0075</v>
      </c>
      <c r="L59" s="105">
        <v>0.1975</v>
      </c>
      <c r="M59" s="105">
        <v>0.0144</v>
      </c>
      <c r="N59" s="105">
        <v>0.6341</v>
      </c>
      <c r="O59" s="93" t="s">
        <v>40</v>
      </c>
      <c r="P59" s="61" t="s">
        <v>34</v>
      </c>
      <c r="Q59" s="61" t="s">
        <v>35</v>
      </c>
      <c r="R59" s="51"/>
    </row>
    <row r="60" s="1" customFormat="1" ht="85.5" spans="1:18">
      <c r="A60" s="51">
        <v>8</v>
      </c>
      <c r="B60" s="63" t="s">
        <v>207</v>
      </c>
      <c r="C60" s="53" t="s">
        <v>28</v>
      </c>
      <c r="D60" s="54" t="s">
        <v>29</v>
      </c>
      <c r="E60" s="89" t="s">
        <v>208</v>
      </c>
      <c r="F60" s="109" t="s">
        <v>209</v>
      </c>
      <c r="G60" s="110">
        <v>270</v>
      </c>
      <c r="H60" s="111" t="s">
        <v>191</v>
      </c>
      <c r="I60" s="112"/>
      <c r="J60" s="89">
        <v>10</v>
      </c>
      <c r="K60" s="89">
        <v>0.0155</v>
      </c>
      <c r="L60" s="89">
        <v>0.4623</v>
      </c>
      <c r="M60" s="89">
        <v>0.03</v>
      </c>
      <c r="N60" s="89">
        <v>1.5</v>
      </c>
      <c r="O60" s="93" t="s">
        <v>40</v>
      </c>
      <c r="P60" s="113" t="s">
        <v>34</v>
      </c>
      <c r="Q60" s="61" t="s">
        <v>35</v>
      </c>
      <c r="R60" s="51"/>
    </row>
    <row r="61" s="1" customFormat="1" ht="57" spans="1:18">
      <c r="A61" s="51">
        <v>9</v>
      </c>
      <c r="B61" s="88" t="s">
        <v>210</v>
      </c>
      <c r="C61" s="55" t="s">
        <v>28</v>
      </c>
      <c r="D61" s="101" t="s">
        <v>29</v>
      </c>
      <c r="E61" s="58" t="s">
        <v>211</v>
      </c>
      <c r="F61" s="88" t="s">
        <v>212</v>
      </c>
      <c r="G61" s="114">
        <v>80</v>
      </c>
      <c r="H61" s="88" t="s">
        <v>213</v>
      </c>
      <c r="I61" s="58"/>
      <c r="J61" s="115">
        <v>1</v>
      </c>
      <c r="K61" s="115">
        <v>0.0011</v>
      </c>
      <c r="L61" s="115">
        <v>0.0528</v>
      </c>
      <c r="M61" s="115">
        <v>0.0038</v>
      </c>
      <c r="N61" s="115">
        <v>0.1761</v>
      </c>
      <c r="O61" s="116" t="s">
        <v>40</v>
      </c>
      <c r="P61" s="117" t="s">
        <v>34</v>
      </c>
      <c r="Q61" s="58" t="s">
        <v>35</v>
      </c>
      <c r="R61" s="57"/>
    </row>
    <row r="62" s="1" customFormat="1" ht="42.75" spans="1:18">
      <c r="A62" s="51">
        <v>10</v>
      </c>
      <c r="B62" s="63" t="s">
        <v>214</v>
      </c>
      <c r="C62" s="53" t="s">
        <v>28</v>
      </c>
      <c r="D62" s="54" t="s">
        <v>29</v>
      </c>
      <c r="E62" s="61" t="s">
        <v>215</v>
      </c>
      <c r="F62" s="63" t="s">
        <v>216</v>
      </c>
      <c r="G62" s="118">
        <v>215</v>
      </c>
      <c r="H62" s="63" t="s">
        <v>217</v>
      </c>
      <c r="I62" s="61"/>
      <c r="J62" s="61">
        <v>1</v>
      </c>
      <c r="K62" s="61">
        <v>0.0073</v>
      </c>
      <c r="L62" s="61">
        <v>0.0615</v>
      </c>
      <c r="M62" s="61">
        <v>0.0135</v>
      </c>
      <c r="N62" s="61">
        <v>0.214</v>
      </c>
      <c r="O62" s="61" t="s">
        <v>40</v>
      </c>
      <c r="P62" s="61" t="s">
        <v>149</v>
      </c>
      <c r="Q62" s="61"/>
      <c r="R62" s="51"/>
    </row>
    <row r="63" s="1" customFormat="1" ht="57" spans="1:18">
      <c r="A63" s="51">
        <v>11</v>
      </c>
      <c r="B63" s="63" t="s">
        <v>218</v>
      </c>
      <c r="C63" s="53" t="s">
        <v>28</v>
      </c>
      <c r="D63" s="54" t="s">
        <v>29</v>
      </c>
      <c r="E63" s="61" t="s">
        <v>219</v>
      </c>
      <c r="F63" s="63" t="s">
        <v>220</v>
      </c>
      <c r="G63" s="118">
        <v>530</v>
      </c>
      <c r="H63" s="63" t="s">
        <v>221</v>
      </c>
      <c r="I63" s="61"/>
      <c r="J63" s="61">
        <v>1</v>
      </c>
      <c r="K63" s="61">
        <v>0.0052</v>
      </c>
      <c r="L63" s="61">
        <v>0.0285</v>
      </c>
      <c r="M63" s="61">
        <v>0.014</v>
      </c>
      <c r="N63" s="61">
        <v>0.0863</v>
      </c>
      <c r="O63" s="61" t="s">
        <v>40</v>
      </c>
      <c r="P63" s="61" t="s">
        <v>149</v>
      </c>
      <c r="Q63" s="61"/>
      <c r="R63" s="51"/>
    </row>
    <row r="64" ht="42.75" spans="1:18">
      <c r="A64" s="51">
        <v>12</v>
      </c>
      <c r="B64" s="74" t="s">
        <v>222</v>
      </c>
      <c r="C64" s="53" t="s">
        <v>28</v>
      </c>
      <c r="D64" s="54" t="s">
        <v>29</v>
      </c>
      <c r="E64" s="53" t="s">
        <v>108</v>
      </c>
      <c r="F64" s="119" t="s">
        <v>223</v>
      </c>
      <c r="G64" s="120">
        <v>50</v>
      </c>
      <c r="H64" s="74" t="s">
        <v>224</v>
      </c>
      <c r="I64" s="53">
        <v>0</v>
      </c>
      <c r="J64" s="51"/>
      <c r="K64" s="53">
        <v>0.0045</v>
      </c>
      <c r="L64" s="51"/>
      <c r="M64" s="53">
        <v>0.0106</v>
      </c>
      <c r="N64" s="51"/>
      <c r="O64" s="61" t="s">
        <v>40</v>
      </c>
      <c r="P64" s="87" t="s">
        <v>58</v>
      </c>
      <c r="Q64" s="78" t="s">
        <v>35</v>
      </c>
      <c r="R64" s="121"/>
    </row>
    <row r="65" ht="20.25" spans="1:18">
      <c r="A65" s="35" t="s">
        <v>225</v>
      </c>
      <c r="B65" s="36"/>
      <c r="C65" s="37"/>
      <c r="D65" s="37"/>
      <c r="E65" s="38"/>
      <c r="F65" s="39"/>
      <c r="G65" s="122">
        <f>SUM(G66+G68+G70)</f>
        <v>95.3</v>
      </c>
      <c r="H65" s="41"/>
      <c r="I65" s="42"/>
      <c r="J65" s="42"/>
      <c r="K65" s="42"/>
      <c r="L65" s="42"/>
      <c r="M65" s="42"/>
      <c r="N65" s="42"/>
      <c r="O65" s="41"/>
      <c r="P65" s="44"/>
      <c r="Q65" s="45"/>
      <c r="R65" s="42"/>
    </row>
    <row r="66" ht="14.25" spans="1:18">
      <c r="A66" s="123" t="s">
        <v>226</v>
      </c>
      <c r="B66" s="124"/>
      <c r="C66" s="125"/>
      <c r="D66" s="125"/>
      <c r="E66" s="125"/>
      <c r="F66" s="126"/>
      <c r="G66" s="127">
        <f t="shared" ref="G66:G70" si="0">SUM(G67)</f>
        <v>30</v>
      </c>
      <c r="H66" s="128"/>
      <c r="I66" s="129"/>
      <c r="J66" s="129"/>
      <c r="K66" s="129"/>
      <c r="L66" s="129"/>
      <c r="M66" s="129"/>
      <c r="N66" s="129"/>
      <c r="O66" s="128"/>
      <c r="P66" s="130"/>
      <c r="Q66" s="131"/>
      <c r="R66" s="129"/>
    </row>
    <row r="67" s="1" customFormat="1" ht="57" spans="1:18">
      <c r="A67" s="61">
        <v>1</v>
      </c>
      <c r="B67" s="63" t="s">
        <v>227</v>
      </c>
      <c r="C67" s="53" t="s">
        <v>28</v>
      </c>
      <c r="D67" s="54" t="s">
        <v>29</v>
      </c>
      <c r="E67" s="132" t="s">
        <v>228</v>
      </c>
      <c r="F67" s="63" t="s">
        <v>229</v>
      </c>
      <c r="G67" s="62">
        <v>30</v>
      </c>
      <c r="H67" s="132" t="s">
        <v>230</v>
      </c>
      <c r="I67" s="61"/>
      <c r="J67" s="61"/>
      <c r="K67" s="61"/>
      <c r="L67" s="61"/>
      <c r="M67" s="61">
        <v>0.05</v>
      </c>
      <c r="N67" s="61"/>
      <c r="O67" s="132" t="s">
        <v>231</v>
      </c>
      <c r="P67" s="132" t="s">
        <v>41</v>
      </c>
      <c r="Q67" s="61" t="s">
        <v>35</v>
      </c>
      <c r="R67" s="61"/>
    </row>
    <row r="68" ht="14.25" spans="1:18">
      <c r="A68" s="42" t="s">
        <v>232</v>
      </c>
      <c r="B68" s="133"/>
      <c r="C68" s="42"/>
      <c r="D68" s="42"/>
      <c r="E68" s="42"/>
      <c r="F68" s="39"/>
      <c r="G68" s="50">
        <f t="shared" si="0"/>
        <v>12.3</v>
      </c>
      <c r="H68" s="41"/>
      <c r="I68" s="42"/>
      <c r="J68" s="42"/>
      <c r="K68" s="42"/>
      <c r="L68" s="42"/>
      <c r="M68" s="42"/>
      <c r="N68" s="42"/>
      <c r="O68" s="41"/>
      <c r="P68" s="44"/>
      <c r="Q68" s="45"/>
      <c r="R68" s="42"/>
    </row>
    <row r="69" s="1" customFormat="1" ht="85.5" spans="1:18">
      <c r="A69" s="61">
        <v>2</v>
      </c>
      <c r="B69" s="63" t="s">
        <v>233</v>
      </c>
      <c r="C69" s="53" t="s">
        <v>28</v>
      </c>
      <c r="D69" s="54" t="s">
        <v>29</v>
      </c>
      <c r="E69" s="132" t="s">
        <v>228</v>
      </c>
      <c r="F69" s="63" t="s">
        <v>234</v>
      </c>
      <c r="G69" s="62">
        <v>12.3</v>
      </c>
      <c r="H69" s="132" t="s">
        <v>230</v>
      </c>
      <c r="I69" s="61"/>
      <c r="J69" s="61"/>
      <c r="K69" s="61"/>
      <c r="L69" s="61"/>
      <c r="M69" s="61">
        <v>0.0041</v>
      </c>
      <c r="N69" s="61"/>
      <c r="O69" s="132" t="s">
        <v>231</v>
      </c>
      <c r="P69" s="132" t="s">
        <v>41</v>
      </c>
      <c r="Q69" s="61" t="s">
        <v>35</v>
      </c>
      <c r="R69" s="61"/>
    </row>
    <row r="70" ht="14.25" spans="1:18">
      <c r="A70" s="42" t="s">
        <v>235</v>
      </c>
      <c r="B70" s="133"/>
      <c r="C70" s="42"/>
      <c r="D70" s="42"/>
      <c r="E70" s="42"/>
      <c r="F70" s="39"/>
      <c r="G70" s="50">
        <f t="shared" si="0"/>
        <v>53</v>
      </c>
      <c r="H70" s="41"/>
      <c r="I70" s="42"/>
      <c r="J70" s="42"/>
      <c r="K70" s="42"/>
      <c r="L70" s="42"/>
      <c r="M70" s="42"/>
      <c r="N70" s="42"/>
      <c r="O70" s="41"/>
      <c r="P70" s="44"/>
      <c r="Q70" s="45"/>
      <c r="R70" s="42"/>
    </row>
    <row r="71" s="1" customFormat="1" ht="42.75" spans="1:18">
      <c r="A71" s="51">
        <v>1</v>
      </c>
      <c r="B71" s="63" t="s">
        <v>236</v>
      </c>
      <c r="C71" s="53" t="s">
        <v>28</v>
      </c>
      <c r="D71" s="54" t="s">
        <v>29</v>
      </c>
      <c r="E71" s="61" t="s">
        <v>37</v>
      </c>
      <c r="F71" s="63" t="s">
        <v>237</v>
      </c>
      <c r="G71" s="134">
        <v>53</v>
      </c>
      <c r="H71" s="135" t="s">
        <v>238</v>
      </c>
      <c r="I71" s="136"/>
      <c r="J71" s="136"/>
      <c r="K71" s="61">
        <v>0.0043</v>
      </c>
      <c r="L71" s="51"/>
      <c r="M71" s="61">
        <v>0.013</v>
      </c>
      <c r="N71" s="51"/>
      <c r="O71" s="61" t="s">
        <v>40</v>
      </c>
      <c r="P71" s="61" t="s">
        <v>239</v>
      </c>
      <c r="Q71" s="61" t="s">
        <v>35</v>
      </c>
      <c r="R71" s="51"/>
    </row>
    <row r="72" ht="20.25" spans="1:18">
      <c r="A72" s="35" t="s">
        <v>240</v>
      </c>
      <c r="B72" s="36"/>
      <c r="C72" s="37"/>
      <c r="D72" s="37"/>
      <c r="E72" s="38"/>
      <c r="F72" s="39"/>
      <c r="G72" s="40">
        <f>SUM(G73)</f>
        <v>1313.4</v>
      </c>
      <c r="H72" s="41"/>
      <c r="I72" s="42"/>
      <c r="J72" s="42"/>
      <c r="K72" s="42"/>
      <c r="L72" s="42"/>
      <c r="M72" s="42"/>
      <c r="N72" s="42"/>
      <c r="O72" s="41"/>
      <c r="P72" s="44"/>
      <c r="Q72" s="45"/>
      <c r="R72" s="42"/>
    </row>
    <row r="73" ht="14.25" spans="1:18">
      <c r="A73" s="46" t="s">
        <v>241</v>
      </c>
      <c r="B73" s="47"/>
      <c r="C73" s="48"/>
      <c r="D73" s="48"/>
      <c r="E73" s="48"/>
      <c r="F73" s="39"/>
      <c r="G73" s="50">
        <f>SUM(G74:G87)</f>
        <v>1313.4</v>
      </c>
      <c r="H73" s="41"/>
      <c r="I73" s="42"/>
      <c r="J73" s="42"/>
      <c r="K73" s="42"/>
      <c r="L73" s="42"/>
      <c r="M73" s="42"/>
      <c r="N73" s="42"/>
      <c r="O73" s="41"/>
      <c r="P73" s="44"/>
      <c r="Q73" s="45"/>
      <c r="R73" s="42"/>
    </row>
    <row r="74" s="1" customFormat="1" ht="42.75" spans="1:18">
      <c r="A74" s="137">
        <v>1</v>
      </c>
      <c r="B74" s="63" t="s">
        <v>242</v>
      </c>
      <c r="C74" s="53" t="s">
        <v>28</v>
      </c>
      <c r="D74" s="54" t="s">
        <v>29</v>
      </c>
      <c r="E74" s="132" t="s">
        <v>243</v>
      </c>
      <c r="F74" s="63" t="s">
        <v>244</v>
      </c>
      <c r="G74" s="62">
        <v>88.4</v>
      </c>
      <c r="H74" s="63" t="s">
        <v>245</v>
      </c>
      <c r="I74" s="61"/>
      <c r="J74" s="61">
        <v>1</v>
      </c>
      <c r="K74" s="61">
        <v>0.0017</v>
      </c>
      <c r="L74" s="61">
        <v>0.0566</v>
      </c>
      <c r="M74" s="61">
        <v>0.0025</v>
      </c>
      <c r="N74" s="61">
        <v>0.2066</v>
      </c>
      <c r="O74" s="63" t="s">
        <v>246</v>
      </c>
      <c r="P74" s="138" t="s">
        <v>247</v>
      </c>
      <c r="Q74" s="67" t="s">
        <v>35</v>
      </c>
      <c r="R74" s="138"/>
    </row>
    <row r="75" s="1" customFormat="1" ht="71.25" spans="1:18">
      <c r="A75" s="137">
        <v>2</v>
      </c>
      <c r="B75" s="63" t="s">
        <v>248</v>
      </c>
      <c r="C75" s="53" t="s">
        <v>28</v>
      </c>
      <c r="D75" s="54" t="s">
        <v>29</v>
      </c>
      <c r="E75" s="132" t="s">
        <v>249</v>
      </c>
      <c r="F75" s="63" t="s">
        <v>250</v>
      </c>
      <c r="G75" s="62">
        <v>90.88</v>
      </c>
      <c r="H75" s="63" t="s">
        <v>251</v>
      </c>
      <c r="I75" s="51"/>
      <c r="J75" s="61">
        <v>2</v>
      </c>
      <c r="K75" s="51">
        <v>0.0113</v>
      </c>
      <c r="L75" s="51">
        <v>0.0763</v>
      </c>
      <c r="M75" s="139">
        <v>0.0358</v>
      </c>
      <c r="N75" s="51">
        <v>0.2583</v>
      </c>
      <c r="O75" s="63" t="s">
        <v>246</v>
      </c>
      <c r="P75" s="138" t="s">
        <v>247</v>
      </c>
      <c r="Q75" s="53" t="s">
        <v>35</v>
      </c>
      <c r="R75" s="51"/>
    </row>
    <row r="76" s="1" customFormat="1" ht="57" spans="1:18">
      <c r="A76" s="137">
        <v>3</v>
      </c>
      <c r="B76" s="63" t="s">
        <v>252</v>
      </c>
      <c r="C76" s="53" t="s">
        <v>28</v>
      </c>
      <c r="D76" s="54" t="s">
        <v>29</v>
      </c>
      <c r="E76" s="61" t="s">
        <v>253</v>
      </c>
      <c r="F76" s="63" t="s">
        <v>254</v>
      </c>
      <c r="G76" s="62">
        <v>137.68</v>
      </c>
      <c r="H76" s="63" t="s">
        <v>255</v>
      </c>
      <c r="I76" s="61">
        <v>1</v>
      </c>
      <c r="J76" s="61">
        <v>4</v>
      </c>
      <c r="K76" s="61">
        <v>0.0306</v>
      </c>
      <c r="L76" s="61">
        <v>0.1157</v>
      </c>
      <c r="M76" s="61">
        <v>0.0951</v>
      </c>
      <c r="N76" s="61">
        <v>0.3771</v>
      </c>
      <c r="O76" s="63" t="s">
        <v>246</v>
      </c>
      <c r="P76" s="54" t="s">
        <v>256</v>
      </c>
      <c r="Q76" s="61" t="s">
        <v>35</v>
      </c>
      <c r="R76" s="61"/>
    </row>
    <row r="77" s="1" customFormat="1" ht="71.25" spans="1:18">
      <c r="A77" s="137">
        <v>4</v>
      </c>
      <c r="B77" s="63" t="s">
        <v>257</v>
      </c>
      <c r="C77" s="53" t="s">
        <v>28</v>
      </c>
      <c r="D77" s="54" t="s">
        <v>29</v>
      </c>
      <c r="E77" s="61" t="s">
        <v>258</v>
      </c>
      <c r="F77" s="63" t="s">
        <v>259</v>
      </c>
      <c r="G77" s="62">
        <v>108.77</v>
      </c>
      <c r="H77" s="63" t="s">
        <v>260</v>
      </c>
      <c r="I77" s="61">
        <v>1</v>
      </c>
      <c r="J77" s="61">
        <v>3</v>
      </c>
      <c r="K77" s="61">
        <v>0.0297</v>
      </c>
      <c r="L77" s="61">
        <v>0.0854</v>
      </c>
      <c r="M77" s="61">
        <v>0.0977</v>
      </c>
      <c r="N77" s="61">
        <v>0.2847</v>
      </c>
      <c r="O77" s="63" t="s">
        <v>246</v>
      </c>
      <c r="P77" s="54" t="s">
        <v>256</v>
      </c>
      <c r="Q77" s="61" t="s">
        <v>35</v>
      </c>
      <c r="R77" s="61"/>
    </row>
    <row r="78" s="1" customFormat="1" ht="57" spans="1:18">
      <c r="A78" s="137">
        <v>5</v>
      </c>
      <c r="B78" s="63" t="s">
        <v>261</v>
      </c>
      <c r="C78" s="53" t="s">
        <v>28</v>
      </c>
      <c r="D78" s="54" t="s">
        <v>29</v>
      </c>
      <c r="E78" s="61" t="s">
        <v>262</v>
      </c>
      <c r="F78" s="63" t="s">
        <v>263</v>
      </c>
      <c r="G78" s="118">
        <v>65</v>
      </c>
      <c r="H78" s="63" t="s">
        <v>264</v>
      </c>
      <c r="I78" s="61"/>
      <c r="J78" s="61">
        <v>1</v>
      </c>
      <c r="K78" s="51">
        <v>0.0049</v>
      </c>
      <c r="L78" s="51">
        <v>0.0136</v>
      </c>
      <c r="M78" s="51">
        <v>0.0154</v>
      </c>
      <c r="N78" s="61">
        <v>0.0459</v>
      </c>
      <c r="O78" s="63" t="s">
        <v>246</v>
      </c>
      <c r="P78" s="54" t="s">
        <v>160</v>
      </c>
      <c r="Q78" s="61" t="s">
        <v>35</v>
      </c>
      <c r="R78" s="61"/>
    </row>
    <row r="79" s="1" customFormat="1" ht="42.75" spans="1:18">
      <c r="A79" s="137">
        <v>6</v>
      </c>
      <c r="B79" s="63" t="s">
        <v>265</v>
      </c>
      <c r="C79" s="53" t="s">
        <v>28</v>
      </c>
      <c r="D79" s="54" t="s">
        <v>29</v>
      </c>
      <c r="E79" s="132" t="s">
        <v>266</v>
      </c>
      <c r="F79" s="63" t="s">
        <v>267</v>
      </c>
      <c r="G79" s="118">
        <v>50</v>
      </c>
      <c r="H79" s="63" t="s">
        <v>268</v>
      </c>
      <c r="I79" s="51"/>
      <c r="J79" s="51">
        <v>1</v>
      </c>
      <c r="K79" s="51">
        <v>0.0061</v>
      </c>
      <c r="L79" s="51">
        <v>0.0204</v>
      </c>
      <c r="M79" s="51">
        <v>0.0224</v>
      </c>
      <c r="N79" s="51">
        <v>0.0683</v>
      </c>
      <c r="O79" s="63" t="s">
        <v>246</v>
      </c>
      <c r="P79" s="132" t="s">
        <v>269</v>
      </c>
      <c r="Q79" s="61" t="s">
        <v>35</v>
      </c>
      <c r="R79" s="51"/>
    </row>
    <row r="80" s="1" customFormat="1" ht="42.75" spans="1:18">
      <c r="A80" s="137">
        <v>7</v>
      </c>
      <c r="B80" s="74" t="s">
        <v>270</v>
      </c>
      <c r="C80" s="53" t="s">
        <v>28</v>
      </c>
      <c r="D80" s="54" t="s">
        <v>29</v>
      </c>
      <c r="E80" s="53" t="s">
        <v>271</v>
      </c>
      <c r="F80" s="63" t="s">
        <v>272</v>
      </c>
      <c r="G80" s="140">
        <v>122.9</v>
      </c>
      <c r="H80" s="63" t="s">
        <v>273</v>
      </c>
      <c r="I80" s="61">
        <v>1</v>
      </c>
      <c r="J80" s="61">
        <v>7</v>
      </c>
      <c r="K80" s="139">
        <v>0.036</v>
      </c>
      <c r="L80" s="51">
        <v>0.2828</v>
      </c>
      <c r="M80" s="51">
        <v>0.1084</v>
      </c>
      <c r="N80" s="61">
        <v>1.0253</v>
      </c>
      <c r="O80" s="63" t="s">
        <v>246</v>
      </c>
      <c r="P80" s="54" t="s">
        <v>274</v>
      </c>
      <c r="Q80" s="61" t="s">
        <v>35</v>
      </c>
      <c r="R80" s="61"/>
    </row>
    <row r="81" s="1" customFormat="1" ht="57" spans="1:18">
      <c r="A81" s="137">
        <v>8</v>
      </c>
      <c r="B81" s="74" t="s">
        <v>275</v>
      </c>
      <c r="C81" s="53" t="s">
        <v>28</v>
      </c>
      <c r="D81" s="54" t="s">
        <v>29</v>
      </c>
      <c r="E81" s="53" t="s">
        <v>276</v>
      </c>
      <c r="F81" s="63" t="s">
        <v>277</v>
      </c>
      <c r="G81" s="62">
        <v>56.72</v>
      </c>
      <c r="H81" s="63" t="s">
        <v>278</v>
      </c>
      <c r="I81" s="61"/>
      <c r="J81" s="61">
        <v>1</v>
      </c>
      <c r="K81" s="86">
        <v>0.001</v>
      </c>
      <c r="L81" s="61">
        <v>0.0085</v>
      </c>
      <c r="M81" s="61">
        <v>0.0041</v>
      </c>
      <c r="N81" s="61">
        <v>0.0296</v>
      </c>
      <c r="O81" s="63" t="s">
        <v>246</v>
      </c>
      <c r="P81" s="54" t="s">
        <v>131</v>
      </c>
      <c r="Q81" s="53" t="s">
        <v>35</v>
      </c>
      <c r="R81" s="61"/>
    </row>
    <row r="82" s="1" customFormat="1" ht="42.75" spans="1:18">
      <c r="A82" s="137">
        <v>9</v>
      </c>
      <c r="B82" s="74" t="s">
        <v>279</v>
      </c>
      <c r="C82" s="53" t="s">
        <v>28</v>
      </c>
      <c r="D82" s="54" t="s">
        <v>29</v>
      </c>
      <c r="E82" s="53" t="s">
        <v>280</v>
      </c>
      <c r="F82" s="63" t="s">
        <v>281</v>
      </c>
      <c r="G82" s="62">
        <v>80</v>
      </c>
      <c r="H82" s="74" t="s">
        <v>282</v>
      </c>
      <c r="I82" s="53"/>
      <c r="J82" s="53">
        <v>1</v>
      </c>
      <c r="K82" s="53">
        <v>0.0006</v>
      </c>
      <c r="L82" s="53">
        <v>0.0853</v>
      </c>
      <c r="M82" s="53">
        <v>0.0014</v>
      </c>
      <c r="N82" s="53">
        <v>0.3224</v>
      </c>
      <c r="O82" s="63" t="s">
        <v>246</v>
      </c>
      <c r="P82" s="53" t="s">
        <v>283</v>
      </c>
      <c r="Q82" s="67" t="s">
        <v>35</v>
      </c>
      <c r="R82" s="138"/>
    </row>
    <row r="83" s="1" customFormat="1" ht="71.25" spans="1:18">
      <c r="A83" s="137">
        <v>10</v>
      </c>
      <c r="B83" s="63" t="s">
        <v>284</v>
      </c>
      <c r="C83" s="53" t="s">
        <v>28</v>
      </c>
      <c r="D83" s="54" t="s">
        <v>29</v>
      </c>
      <c r="E83" s="132" t="s">
        <v>285</v>
      </c>
      <c r="F83" s="63" t="s">
        <v>286</v>
      </c>
      <c r="G83" s="62">
        <v>102.05</v>
      </c>
      <c r="H83" s="63" t="s">
        <v>287</v>
      </c>
      <c r="I83" s="61"/>
      <c r="J83" s="61">
        <v>2</v>
      </c>
      <c r="K83" s="51">
        <v>0.0013</v>
      </c>
      <c r="L83" s="51">
        <v>0.0584</v>
      </c>
      <c r="M83" s="51">
        <v>0.0039</v>
      </c>
      <c r="N83" s="61">
        <v>0.2331</v>
      </c>
      <c r="O83" s="63" t="s">
        <v>246</v>
      </c>
      <c r="P83" s="138" t="s">
        <v>247</v>
      </c>
      <c r="Q83" s="67" t="s">
        <v>35</v>
      </c>
      <c r="R83" s="61"/>
    </row>
    <row r="84" s="1" customFormat="1" ht="42.75" spans="1:18">
      <c r="A84" s="137">
        <v>11</v>
      </c>
      <c r="B84" s="59" t="s">
        <v>288</v>
      </c>
      <c r="C84" s="53" t="s">
        <v>28</v>
      </c>
      <c r="D84" s="54" t="s">
        <v>29</v>
      </c>
      <c r="E84" s="61" t="s">
        <v>289</v>
      </c>
      <c r="F84" s="63" t="s">
        <v>290</v>
      </c>
      <c r="G84" s="62">
        <v>35</v>
      </c>
      <c r="H84" s="63" t="s">
        <v>291</v>
      </c>
      <c r="I84" s="61">
        <v>1</v>
      </c>
      <c r="J84" s="61"/>
      <c r="K84" s="61">
        <v>0.0117</v>
      </c>
      <c r="L84" s="61">
        <v>0.035</v>
      </c>
      <c r="M84" s="61">
        <v>0.0385</v>
      </c>
      <c r="N84" s="61">
        <v>0.1336</v>
      </c>
      <c r="O84" s="63" t="s">
        <v>246</v>
      </c>
      <c r="P84" s="54" t="s">
        <v>160</v>
      </c>
      <c r="Q84" s="61" t="s">
        <v>35</v>
      </c>
      <c r="R84" s="61"/>
    </row>
    <row r="85" s="1" customFormat="1" ht="42.75" spans="1:18">
      <c r="A85" s="137">
        <v>12</v>
      </c>
      <c r="B85" s="63" t="s">
        <v>292</v>
      </c>
      <c r="C85" s="53" t="s">
        <v>28</v>
      </c>
      <c r="D85" s="54" t="s">
        <v>29</v>
      </c>
      <c r="E85" s="61" t="s">
        <v>293</v>
      </c>
      <c r="F85" s="63" t="s">
        <v>294</v>
      </c>
      <c r="G85" s="62">
        <v>106</v>
      </c>
      <c r="H85" s="61" t="s">
        <v>295</v>
      </c>
      <c r="I85" s="61"/>
      <c r="J85" s="61">
        <v>1</v>
      </c>
      <c r="K85" s="61">
        <v>0.0041</v>
      </c>
      <c r="L85" s="61">
        <v>0.0594</v>
      </c>
      <c r="M85" s="61">
        <v>0.0083</v>
      </c>
      <c r="N85" s="61">
        <v>0.199</v>
      </c>
      <c r="O85" s="63" t="s">
        <v>246</v>
      </c>
      <c r="P85" s="61" t="s">
        <v>256</v>
      </c>
      <c r="Q85" s="61" t="s">
        <v>35</v>
      </c>
      <c r="R85" s="61"/>
    </row>
    <row r="86" s="1" customFormat="1" ht="42.75" spans="1:18">
      <c r="A86" s="137">
        <v>13</v>
      </c>
      <c r="B86" s="63" t="s">
        <v>296</v>
      </c>
      <c r="C86" s="53" t="s">
        <v>28</v>
      </c>
      <c r="D86" s="54" t="s">
        <v>29</v>
      </c>
      <c r="E86" s="61" t="s">
        <v>297</v>
      </c>
      <c r="F86" s="63" t="s">
        <v>298</v>
      </c>
      <c r="G86" s="62">
        <v>120</v>
      </c>
      <c r="H86" s="61" t="s">
        <v>299</v>
      </c>
      <c r="I86" s="61"/>
      <c r="J86" s="61">
        <v>1</v>
      </c>
      <c r="K86" s="61">
        <v>0.0043</v>
      </c>
      <c r="L86" s="61">
        <v>0.0145</v>
      </c>
      <c r="M86" s="61">
        <v>0.0135</v>
      </c>
      <c r="N86" s="61">
        <v>0.0524</v>
      </c>
      <c r="O86" s="63" t="s">
        <v>246</v>
      </c>
      <c r="P86" s="61" t="s">
        <v>256</v>
      </c>
      <c r="Q86" s="61" t="s">
        <v>35</v>
      </c>
      <c r="R86" s="61"/>
    </row>
    <row r="87" s="1" customFormat="1" ht="42.75" spans="1:18">
      <c r="A87" s="137">
        <v>14</v>
      </c>
      <c r="B87" s="63" t="s">
        <v>300</v>
      </c>
      <c r="C87" s="53" t="s">
        <v>28</v>
      </c>
      <c r="D87" s="54" t="s">
        <v>29</v>
      </c>
      <c r="E87" s="61" t="s">
        <v>297</v>
      </c>
      <c r="F87" s="63" t="s">
        <v>301</v>
      </c>
      <c r="G87" s="62">
        <v>150</v>
      </c>
      <c r="H87" s="61" t="s">
        <v>302</v>
      </c>
      <c r="I87" s="61"/>
      <c r="J87" s="61">
        <v>1</v>
      </c>
      <c r="K87" s="61">
        <v>0.0043</v>
      </c>
      <c r="L87" s="61">
        <v>0.0145</v>
      </c>
      <c r="M87" s="61">
        <v>0.0135</v>
      </c>
      <c r="N87" s="61">
        <v>0.0524</v>
      </c>
      <c r="O87" s="63" t="s">
        <v>246</v>
      </c>
      <c r="P87" s="61" t="s">
        <v>256</v>
      </c>
      <c r="Q87" s="61" t="s">
        <v>35</v>
      </c>
      <c r="R87" s="61"/>
    </row>
    <row r="88" ht="20.25" spans="1:18">
      <c r="A88" s="35" t="s">
        <v>303</v>
      </c>
      <c r="B88" s="36"/>
      <c r="C88" s="37"/>
      <c r="D88" s="37"/>
      <c r="E88" s="38"/>
      <c r="F88" s="39"/>
      <c r="G88" s="122">
        <f>SUM(G89+G91)</f>
        <v>850</v>
      </c>
      <c r="H88" s="41"/>
      <c r="I88" s="42"/>
      <c r="J88" s="42"/>
      <c r="K88" s="42"/>
      <c r="L88" s="42"/>
      <c r="M88" s="42"/>
      <c r="N88" s="42"/>
      <c r="O88" s="41"/>
      <c r="P88" s="44"/>
      <c r="Q88" s="45"/>
      <c r="R88" s="42"/>
    </row>
    <row r="89" ht="14.25" spans="1:18">
      <c r="A89" s="46" t="s">
        <v>304</v>
      </c>
      <c r="B89" s="47"/>
      <c r="C89" s="48"/>
      <c r="D89" s="48"/>
      <c r="E89" s="48"/>
      <c r="F89" s="39"/>
      <c r="G89" s="50">
        <f>SUM(G90)</f>
        <v>350</v>
      </c>
      <c r="H89" s="41"/>
      <c r="I89" s="42"/>
      <c r="J89" s="42"/>
      <c r="K89" s="42"/>
      <c r="L89" s="42"/>
      <c r="M89" s="42"/>
      <c r="N89" s="42"/>
      <c r="O89" s="41"/>
      <c r="P89" s="44"/>
      <c r="Q89" s="45"/>
      <c r="R89" s="42"/>
    </row>
    <row r="90" s="1" customFormat="1" ht="63" spans="1:18">
      <c r="A90" s="51">
        <v>1</v>
      </c>
      <c r="B90" s="63" t="s">
        <v>305</v>
      </c>
      <c r="C90" s="53" t="s">
        <v>28</v>
      </c>
      <c r="D90" s="54" t="s">
        <v>29</v>
      </c>
      <c r="E90" s="61" t="s">
        <v>37</v>
      </c>
      <c r="F90" s="63" t="s">
        <v>306</v>
      </c>
      <c r="G90" s="62">
        <v>350</v>
      </c>
      <c r="H90" s="63" t="s">
        <v>307</v>
      </c>
      <c r="I90" s="61"/>
      <c r="J90" s="61"/>
      <c r="K90" s="61"/>
      <c r="L90" s="51"/>
      <c r="M90" s="51">
        <v>0.1</v>
      </c>
      <c r="N90" s="51"/>
      <c r="O90" s="141" t="s">
        <v>308</v>
      </c>
      <c r="P90" s="142" t="s">
        <v>309</v>
      </c>
      <c r="Q90" s="61" t="s">
        <v>35</v>
      </c>
      <c r="R90" s="51"/>
    </row>
    <row r="91" ht="14.25" spans="1:18">
      <c r="A91" s="46" t="s">
        <v>179</v>
      </c>
      <c r="B91" s="47"/>
      <c r="C91" s="48"/>
      <c r="D91" s="48"/>
      <c r="E91" s="48"/>
      <c r="F91" s="39"/>
      <c r="G91" s="50">
        <f>SUM(G92)</f>
        <v>500</v>
      </c>
      <c r="H91" s="41"/>
      <c r="I91" s="42"/>
      <c r="J91" s="42"/>
      <c r="K91" s="42"/>
      <c r="L91" s="42"/>
      <c r="M91" s="42"/>
      <c r="N91" s="42"/>
      <c r="O91" s="41"/>
      <c r="P91" s="44"/>
      <c r="Q91" s="45"/>
      <c r="R91" s="42"/>
    </row>
    <row r="92" s="1" customFormat="1" ht="42.75" spans="1:18">
      <c r="A92" s="51">
        <v>1</v>
      </c>
      <c r="B92" s="63" t="s">
        <v>310</v>
      </c>
      <c r="C92" s="53" t="s">
        <v>28</v>
      </c>
      <c r="D92" s="54" t="s">
        <v>29</v>
      </c>
      <c r="E92" s="61" t="s">
        <v>37</v>
      </c>
      <c r="F92" s="63" t="s">
        <v>311</v>
      </c>
      <c r="G92" s="62">
        <v>500</v>
      </c>
      <c r="H92" s="63" t="s">
        <v>312</v>
      </c>
      <c r="I92" s="61">
        <v>13</v>
      </c>
      <c r="J92" s="103"/>
      <c r="K92" s="61">
        <v>0.3653</v>
      </c>
      <c r="L92" s="61"/>
      <c r="M92" s="61">
        <v>0.3653</v>
      </c>
      <c r="N92" s="103"/>
      <c r="O92" s="143" t="s">
        <v>313</v>
      </c>
      <c r="P92" s="61" t="s">
        <v>314</v>
      </c>
      <c r="Q92" s="61" t="s">
        <v>35</v>
      </c>
      <c r="R92" s="51"/>
    </row>
    <row r="93" ht="20.25" spans="1:18">
      <c r="A93" s="35" t="s">
        <v>315</v>
      </c>
      <c r="B93" s="36"/>
      <c r="C93" s="37"/>
      <c r="D93" s="37"/>
      <c r="E93" s="38"/>
      <c r="F93" s="39"/>
      <c r="G93" s="122">
        <f>SUM(G94+G106+G157+G179+G181)</f>
        <v>25185.11</v>
      </c>
      <c r="H93" s="41"/>
      <c r="I93" s="42"/>
      <c r="J93" s="42"/>
      <c r="K93" s="42"/>
      <c r="L93" s="42"/>
      <c r="M93" s="42"/>
      <c r="N93" s="42"/>
      <c r="O93" s="41"/>
      <c r="P93" s="44"/>
      <c r="Q93" s="45"/>
      <c r="R93" s="42"/>
    </row>
    <row r="94" ht="18" spans="1:18">
      <c r="A94" s="46" t="s">
        <v>316</v>
      </c>
      <c r="B94" s="47"/>
      <c r="C94" s="48"/>
      <c r="D94" s="48"/>
      <c r="E94" s="48"/>
      <c r="F94" s="39"/>
      <c r="G94" s="144">
        <f>SUM(G95:G105)</f>
        <v>798</v>
      </c>
      <c r="H94" s="41"/>
      <c r="I94" s="42"/>
      <c r="J94" s="42"/>
      <c r="K94" s="42"/>
      <c r="L94" s="42"/>
      <c r="M94" s="42"/>
      <c r="N94" s="42"/>
      <c r="O94" s="41"/>
      <c r="P94" s="44"/>
      <c r="Q94" s="45"/>
      <c r="R94" s="42"/>
    </row>
    <row r="95" s="1" customFormat="1" ht="57" spans="1:18">
      <c r="A95" s="138">
        <v>1</v>
      </c>
      <c r="B95" s="53" t="s">
        <v>317</v>
      </c>
      <c r="C95" s="53" t="s">
        <v>28</v>
      </c>
      <c r="D95" s="54" t="s">
        <v>29</v>
      </c>
      <c r="E95" s="53" t="s">
        <v>318</v>
      </c>
      <c r="F95" s="74" t="s">
        <v>319</v>
      </c>
      <c r="G95" s="62">
        <v>180</v>
      </c>
      <c r="H95" s="53" t="s">
        <v>320</v>
      </c>
      <c r="I95" s="53">
        <v>0</v>
      </c>
      <c r="J95" s="53">
        <v>2</v>
      </c>
      <c r="K95" s="53">
        <v>0.0039</v>
      </c>
      <c r="L95" s="53">
        <v>0.037</v>
      </c>
      <c r="M95" s="53">
        <v>0.0113</v>
      </c>
      <c r="N95" s="53">
        <v>0.168</v>
      </c>
      <c r="O95" s="145" t="s">
        <v>321</v>
      </c>
      <c r="P95" s="145" t="s">
        <v>322</v>
      </c>
      <c r="Q95" s="146"/>
      <c r="R95" s="51" t="s">
        <v>316</v>
      </c>
    </row>
    <row r="96" s="1" customFormat="1" ht="42.75" spans="1:18">
      <c r="A96" s="138">
        <v>2</v>
      </c>
      <c r="B96" s="53" t="s">
        <v>323</v>
      </c>
      <c r="C96" s="53" t="s">
        <v>28</v>
      </c>
      <c r="D96" s="54" t="s">
        <v>29</v>
      </c>
      <c r="E96" s="53" t="s">
        <v>324</v>
      </c>
      <c r="F96" s="53" t="s">
        <v>325</v>
      </c>
      <c r="G96" s="62">
        <v>20</v>
      </c>
      <c r="H96" s="53" t="s">
        <v>326</v>
      </c>
      <c r="I96" s="53"/>
      <c r="J96" s="53">
        <v>1</v>
      </c>
      <c r="K96" s="53">
        <v>0.0041</v>
      </c>
      <c r="L96" s="53">
        <v>0.0594</v>
      </c>
      <c r="M96" s="53">
        <v>0.0083</v>
      </c>
      <c r="N96" s="53">
        <v>0.199</v>
      </c>
      <c r="O96" s="145" t="s">
        <v>321</v>
      </c>
      <c r="P96" s="53" t="s">
        <v>149</v>
      </c>
      <c r="Q96" s="51"/>
      <c r="R96" s="51"/>
    </row>
    <row r="97" s="1" customFormat="1" ht="42.75" spans="1:18">
      <c r="A97" s="138">
        <v>3</v>
      </c>
      <c r="B97" s="53" t="s">
        <v>327</v>
      </c>
      <c r="C97" s="53" t="s">
        <v>28</v>
      </c>
      <c r="D97" s="54" t="s">
        <v>29</v>
      </c>
      <c r="E97" s="53" t="s">
        <v>328</v>
      </c>
      <c r="F97" s="53" t="s">
        <v>329</v>
      </c>
      <c r="G97" s="62">
        <v>40</v>
      </c>
      <c r="H97" s="53" t="s">
        <v>330</v>
      </c>
      <c r="I97" s="53">
        <v>1</v>
      </c>
      <c r="J97" s="53">
        <v>1</v>
      </c>
      <c r="K97" s="53">
        <v>0.0045</v>
      </c>
      <c r="L97" s="53">
        <v>0.0188</v>
      </c>
      <c r="M97" s="53">
        <v>0.0134</v>
      </c>
      <c r="N97" s="53">
        <v>0.0375</v>
      </c>
      <c r="O97" s="145" t="s">
        <v>321</v>
      </c>
      <c r="P97" s="53" t="s">
        <v>149</v>
      </c>
      <c r="Q97" s="51"/>
      <c r="R97" s="51"/>
    </row>
    <row r="98" s="1" customFormat="1" ht="42.75" spans="1:18">
      <c r="A98" s="138">
        <v>4</v>
      </c>
      <c r="B98" s="53" t="s">
        <v>331</v>
      </c>
      <c r="C98" s="53" t="s">
        <v>28</v>
      </c>
      <c r="D98" s="54" t="s">
        <v>29</v>
      </c>
      <c r="E98" s="53" t="s">
        <v>332</v>
      </c>
      <c r="F98" s="53" t="s">
        <v>333</v>
      </c>
      <c r="G98" s="62">
        <v>36</v>
      </c>
      <c r="H98" s="53" t="s">
        <v>334</v>
      </c>
      <c r="I98" s="53"/>
      <c r="J98" s="53">
        <v>1</v>
      </c>
      <c r="K98" s="53">
        <v>0.0061</v>
      </c>
      <c r="L98" s="53">
        <v>0.0324</v>
      </c>
      <c r="M98" s="53">
        <v>0.0224</v>
      </c>
      <c r="N98" s="53">
        <v>0.0747</v>
      </c>
      <c r="O98" s="145" t="s">
        <v>321</v>
      </c>
      <c r="P98" s="53" t="s">
        <v>160</v>
      </c>
      <c r="Q98" s="51"/>
      <c r="R98" s="51"/>
    </row>
    <row r="99" s="1" customFormat="1" ht="42.75" spans="1:18">
      <c r="A99" s="138">
        <v>5</v>
      </c>
      <c r="B99" s="53" t="s">
        <v>335</v>
      </c>
      <c r="C99" s="53" t="s">
        <v>28</v>
      </c>
      <c r="D99" s="54" t="s">
        <v>29</v>
      </c>
      <c r="E99" s="53" t="s">
        <v>336</v>
      </c>
      <c r="F99" s="53" t="s">
        <v>337</v>
      </c>
      <c r="G99" s="62">
        <v>200</v>
      </c>
      <c r="H99" s="53" t="s">
        <v>338</v>
      </c>
      <c r="I99" s="53"/>
      <c r="J99" s="53">
        <v>4</v>
      </c>
      <c r="K99" s="53">
        <v>0.0061</v>
      </c>
      <c r="L99" s="53">
        <v>0.1767</v>
      </c>
      <c r="M99" s="53">
        <v>0.0061</v>
      </c>
      <c r="N99" s="53">
        <v>0.0102</v>
      </c>
      <c r="O99" s="145" t="s">
        <v>321</v>
      </c>
      <c r="P99" s="53" t="s">
        <v>34</v>
      </c>
      <c r="Q99" s="51"/>
      <c r="R99" s="51"/>
    </row>
    <row r="100" s="1" customFormat="1" ht="42.75" spans="1:18">
      <c r="A100" s="138">
        <v>6</v>
      </c>
      <c r="B100" s="53" t="s">
        <v>339</v>
      </c>
      <c r="C100" s="53" t="s">
        <v>28</v>
      </c>
      <c r="D100" s="53" t="s">
        <v>29</v>
      </c>
      <c r="E100" s="53" t="s">
        <v>340</v>
      </c>
      <c r="F100" s="53" t="s">
        <v>341</v>
      </c>
      <c r="G100" s="62">
        <v>25</v>
      </c>
      <c r="H100" s="53" t="s">
        <v>342</v>
      </c>
      <c r="I100" s="53">
        <v>0</v>
      </c>
      <c r="J100" s="53">
        <v>1</v>
      </c>
      <c r="K100" s="53">
        <v>0.0046</v>
      </c>
      <c r="L100" s="53">
        <v>0.0243</v>
      </c>
      <c r="M100" s="53">
        <v>0.0169</v>
      </c>
      <c r="N100" s="53">
        <v>0.072</v>
      </c>
      <c r="O100" s="145" t="s">
        <v>321</v>
      </c>
      <c r="P100" s="53" t="s">
        <v>178</v>
      </c>
      <c r="Q100" s="51"/>
      <c r="R100" s="51"/>
    </row>
    <row r="101" s="1" customFormat="1" ht="42.75" spans="1:18">
      <c r="A101" s="138">
        <v>7</v>
      </c>
      <c r="B101" s="53" t="s">
        <v>343</v>
      </c>
      <c r="C101" s="53" t="s">
        <v>28</v>
      </c>
      <c r="D101" s="53" t="s">
        <v>29</v>
      </c>
      <c r="E101" s="53" t="s">
        <v>344</v>
      </c>
      <c r="F101" s="53" t="s">
        <v>345</v>
      </c>
      <c r="G101" s="62">
        <v>55</v>
      </c>
      <c r="H101" s="53" t="s">
        <v>342</v>
      </c>
      <c r="I101" s="53">
        <v>1</v>
      </c>
      <c r="J101" s="53">
        <v>0</v>
      </c>
      <c r="K101" s="53">
        <v>0.01</v>
      </c>
      <c r="L101" s="53">
        <v>0.0401</v>
      </c>
      <c r="M101" s="53">
        <v>0.0295</v>
      </c>
      <c r="N101" s="53">
        <v>0.156</v>
      </c>
      <c r="O101" s="145" t="s">
        <v>321</v>
      </c>
      <c r="P101" s="53" t="s">
        <v>178</v>
      </c>
      <c r="Q101" s="51"/>
      <c r="R101" s="51"/>
    </row>
    <row r="102" s="1" customFormat="1" ht="42.75" spans="1:18">
      <c r="A102" s="138">
        <v>8</v>
      </c>
      <c r="B102" s="53" t="s">
        <v>346</v>
      </c>
      <c r="C102" s="53" t="s">
        <v>28</v>
      </c>
      <c r="D102" s="53" t="s">
        <v>29</v>
      </c>
      <c r="E102" s="53" t="s">
        <v>347</v>
      </c>
      <c r="F102" s="53" t="s">
        <v>348</v>
      </c>
      <c r="G102" s="62">
        <v>40</v>
      </c>
      <c r="H102" s="53" t="s">
        <v>342</v>
      </c>
      <c r="I102" s="53">
        <v>0</v>
      </c>
      <c r="J102" s="53">
        <v>1</v>
      </c>
      <c r="K102" s="53">
        <v>0.0086</v>
      </c>
      <c r="L102" s="53">
        <v>0.0379</v>
      </c>
      <c r="M102" s="53">
        <v>0.028</v>
      </c>
      <c r="N102" s="53">
        <v>0.01443</v>
      </c>
      <c r="O102" s="145" t="s">
        <v>321</v>
      </c>
      <c r="P102" s="53" t="s">
        <v>178</v>
      </c>
      <c r="Q102" s="51"/>
      <c r="R102" s="51"/>
    </row>
    <row r="103" s="1" customFormat="1" ht="57" spans="1:18">
      <c r="A103" s="138">
        <v>9</v>
      </c>
      <c r="B103" s="53" t="s">
        <v>349</v>
      </c>
      <c r="C103" s="53" t="s">
        <v>28</v>
      </c>
      <c r="D103" s="54" t="s">
        <v>29</v>
      </c>
      <c r="E103" s="53" t="s">
        <v>215</v>
      </c>
      <c r="F103" s="53" t="s">
        <v>350</v>
      </c>
      <c r="G103" s="62">
        <v>60</v>
      </c>
      <c r="H103" s="53" t="s">
        <v>326</v>
      </c>
      <c r="I103" s="53"/>
      <c r="J103" s="53">
        <v>1</v>
      </c>
      <c r="K103" s="53">
        <v>0.0041</v>
      </c>
      <c r="L103" s="53">
        <v>0.0594</v>
      </c>
      <c r="M103" s="53">
        <v>0.0083</v>
      </c>
      <c r="N103" s="53">
        <v>0.199</v>
      </c>
      <c r="O103" s="145" t="s">
        <v>321</v>
      </c>
      <c r="P103" s="53" t="s">
        <v>149</v>
      </c>
      <c r="Q103" s="51"/>
      <c r="R103" s="51"/>
    </row>
    <row r="104" s="1" customFormat="1" ht="57" spans="1:18">
      <c r="A104" s="138">
        <v>10</v>
      </c>
      <c r="B104" s="53" t="s">
        <v>351</v>
      </c>
      <c r="C104" s="53" t="s">
        <v>28</v>
      </c>
      <c r="D104" s="54" t="s">
        <v>29</v>
      </c>
      <c r="E104" s="53" t="s">
        <v>352</v>
      </c>
      <c r="F104" s="53" t="s">
        <v>353</v>
      </c>
      <c r="G104" s="62">
        <v>90</v>
      </c>
      <c r="H104" s="53" t="s">
        <v>354</v>
      </c>
      <c r="I104" s="53"/>
      <c r="J104" s="53">
        <v>1</v>
      </c>
      <c r="K104" s="53">
        <v>0.0041</v>
      </c>
      <c r="L104" s="53">
        <v>0.0594</v>
      </c>
      <c r="M104" s="53">
        <v>0.0083</v>
      </c>
      <c r="N104" s="53">
        <v>0.199</v>
      </c>
      <c r="O104" s="145" t="s">
        <v>321</v>
      </c>
      <c r="P104" s="53" t="s">
        <v>149</v>
      </c>
      <c r="Q104" s="51"/>
      <c r="R104" s="51"/>
    </row>
    <row r="105" s="1" customFormat="1" ht="42.75" spans="1:18">
      <c r="A105" s="138">
        <v>11</v>
      </c>
      <c r="B105" s="53" t="s">
        <v>355</v>
      </c>
      <c r="C105" s="53" t="s">
        <v>28</v>
      </c>
      <c r="D105" s="54" t="s">
        <v>29</v>
      </c>
      <c r="E105" s="53" t="s">
        <v>293</v>
      </c>
      <c r="F105" s="53" t="s">
        <v>356</v>
      </c>
      <c r="G105" s="62">
        <v>52</v>
      </c>
      <c r="H105" s="53" t="s">
        <v>326</v>
      </c>
      <c r="I105" s="53"/>
      <c r="J105" s="53">
        <v>1</v>
      </c>
      <c r="K105" s="53">
        <v>0.0041</v>
      </c>
      <c r="L105" s="53">
        <v>0.0594</v>
      </c>
      <c r="M105" s="53">
        <v>0.0083</v>
      </c>
      <c r="N105" s="53">
        <v>0.199</v>
      </c>
      <c r="O105" s="145" t="s">
        <v>321</v>
      </c>
      <c r="P105" s="53" t="s">
        <v>149</v>
      </c>
      <c r="Q105" s="51"/>
      <c r="R105" s="51"/>
    </row>
    <row r="106" ht="14.25" spans="1:18">
      <c r="A106" s="46" t="s">
        <v>357</v>
      </c>
      <c r="B106" s="147"/>
      <c r="C106" s="48"/>
      <c r="D106" s="48"/>
      <c r="E106" s="48"/>
      <c r="F106" s="42"/>
      <c r="G106" s="148">
        <f>SUM(G107:G156)</f>
        <v>2671.96</v>
      </c>
      <c r="H106" s="42"/>
      <c r="I106" s="42"/>
      <c r="J106" s="42"/>
      <c r="K106" s="42"/>
      <c r="L106" s="42"/>
      <c r="M106" s="42"/>
      <c r="N106" s="42"/>
      <c r="O106" s="42"/>
      <c r="P106" s="149"/>
      <c r="Q106" s="42"/>
      <c r="R106" s="42"/>
    </row>
    <row r="107" s="1" customFormat="1" ht="42.75" spans="1:18">
      <c r="A107" s="138">
        <v>1</v>
      </c>
      <c r="B107" s="53" t="s">
        <v>358</v>
      </c>
      <c r="C107" s="53" t="s">
        <v>28</v>
      </c>
      <c r="D107" s="54" t="s">
        <v>29</v>
      </c>
      <c r="E107" s="53" t="s">
        <v>359</v>
      </c>
      <c r="F107" s="53" t="s">
        <v>360</v>
      </c>
      <c r="G107" s="62">
        <v>15.54</v>
      </c>
      <c r="H107" s="53" t="s">
        <v>361</v>
      </c>
      <c r="I107" s="53">
        <v>0</v>
      </c>
      <c r="J107" s="53">
        <v>1</v>
      </c>
      <c r="K107" s="53">
        <v>0.0042</v>
      </c>
      <c r="L107" s="53">
        <v>0.05</v>
      </c>
      <c r="M107" s="53">
        <v>0.0129</v>
      </c>
      <c r="N107" s="53">
        <v>0.159</v>
      </c>
      <c r="O107" s="145" t="s">
        <v>321</v>
      </c>
      <c r="P107" s="53" t="s">
        <v>322</v>
      </c>
      <c r="Q107" s="51"/>
      <c r="R107" s="51"/>
    </row>
    <row r="108" s="1" customFormat="1" ht="42.75" spans="1:18">
      <c r="A108" s="138">
        <v>2</v>
      </c>
      <c r="B108" s="53" t="s">
        <v>362</v>
      </c>
      <c r="C108" s="53" t="s">
        <v>28</v>
      </c>
      <c r="D108" s="54" t="s">
        <v>29</v>
      </c>
      <c r="E108" s="53" t="s">
        <v>363</v>
      </c>
      <c r="F108" s="53" t="s">
        <v>364</v>
      </c>
      <c r="G108" s="62">
        <v>45.3</v>
      </c>
      <c r="H108" s="53" t="s">
        <v>365</v>
      </c>
      <c r="I108" s="53">
        <v>0</v>
      </c>
      <c r="J108" s="53">
        <v>1</v>
      </c>
      <c r="K108" s="53">
        <v>0.0035</v>
      </c>
      <c r="L108" s="53">
        <v>0.05</v>
      </c>
      <c r="M108" s="53">
        <v>0.0089</v>
      </c>
      <c r="N108" s="53">
        <v>0.159</v>
      </c>
      <c r="O108" s="145" t="s">
        <v>321</v>
      </c>
      <c r="P108" s="53" t="s">
        <v>322</v>
      </c>
      <c r="Q108" s="51"/>
      <c r="R108" s="51"/>
    </row>
    <row r="109" s="1" customFormat="1" ht="42.75" spans="1:18">
      <c r="A109" s="138">
        <v>3</v>
      </c>
      <c r="B109" s="53" t="s">
        <v>366</v>
      </c>
      <c r="C109" s="53" t="s">
        <v>28</v>
      </c>
      <c r="D109" s="54" t="s">
        <v>29</v>
      </c>
      <c r="E109" s="53" t="s">
        <v>367</v>
      </c>
      <c r="F109" s="53" t="s">
        <v>368</v>
      </c>
      <c r="G109" s="62">
        <v>42.72</v>
      </c>
      <c r="H109" s="53" t="s">
        <v>369</v>
      </c>
      <c r="I109" s="53">
        <v>0</v>
      </c>
      <c r="J109" s="53">
        <v>1</v>
      </c>
      <c r="K109" s="53">
        <v>0.0006</v>
      </c>
      <c r="L109" s="53">
        <v>0.0503</v>
      </c>
      <c r="M109" s="53">
        <v>0.0012</v>
      </c>
      <c r="N109" s="53">
        <v>0.1643</v>
      </c>
      <c r="O109" s="145" t="s">
        <v>321</v>
      </c>
      <c r="P109" s="53" t="s">
        <v>322</v>
      </c>
      <c r="Q109" s="51"/>
      <c r="R109" s="51"/>
    </row>
    <row r="110" s="1" customFormat="1" ht="42.75" spans="1:18">
      <c r="A110" s="138">
        <v>4</v>
      </c>
      <c r="B110" s="53" t="s">
        <v>370</v>
      </c>
      <c r="C110" s="53" t="s">
        <v>28</v>
      </c>
      <c r="D110" s="54" t="s">
        <v>29</v>
      </c>
      <c r="E110" s="53" t="s">
        <v>371</v>
      </c>
      <c r="F110" s="53" t="s">
        <v>372</v>
      </c>
      <c r="G110" s="62">
        <v>62.4</v>
      </c>
      <c r="H110" s="53" t="s">
        <v>373</v>
      </c>
      <c r="I110" s="53">
        <v>0</v>
      </c>
      <c r="J110" s="53">
        <v>1</v>
      </c>
      <c r="K110" s="53">
        <v>0.0005</v>
      </c>
      <c r="L110" s="53">
        <v>0.0044</v>
      </c>
      <c r="M110" s="53">
        <v>0.0019</v>
      </c>
      <c r="N110" s="53">
        <v>0.0176</v>
      </c>
      <c r="O110" s="145" t="s">
        <v>321</v>
      </c>
      <c r="P110" s="53" t="s">
        <v>322</v>
      </c>
      <c r="Q110" s="51"/>
      <c r="R110" s="51"/>
    </row>
    <row r="111" s="1" customFormat="1" ht="42.75" spans="1:18">
      <c r="A111" s="138">
        <v>5</v>
      </c>
      <c r="B111" s="53" t="s">
        <v>374</v>
      </c>
      <c r="C111" s="53" t="s">
        <v>28</v>
      </c>
      <c r="D111" s="54" t="s">
        <v>29</v>
      </c>
      <c r="E111" s="53" t="s">
        <v>375</v>
      </c>
      <c r="F111" s="53" t="s">
        <v>376</v>
      </c>
      <c r="G111" s="62">
        <v>46.38</v>
      </c>
      <c r="H111" s="53" t="s">
        <v>377</v>
      </c>
      <c r="I111" s="53">
        <v>0</v>
      </c>
      <c r="J111" s="53">
        <v>1</v>
      </c>
      <c r="K111" s="53">
        <v>0.0009</v>
      </c>
      <c r="L111" s="53">
        <v>0.13</v>
      </c>
      <c r="M111" s="53">
        <v>0.0015</v>
      </c>
      <c r="N111" s="53">
        <v>0.35</v>
      </c>
      <c r="O111" s="145" t="s">
        <v>321</v>
      </c>
      <c r="P111" s="53" t="s">
        <v>322</v>
      </c>
      <c r="Q111" s="51"/>
      <c r="R111" s="51"/>
    </row>
    <row r="112" s="1" customFormat="1" ht="42.75" spans="1:18">
      <c r="A112" s="138">
        <v>6</v>
      </c>
      <c r="B112" s="53" t="s">
        <v>374</v>
      </c>
      <c r="C112" s="53" t="s">
        <v>28</v>
      </c>
      <c r="D112" s="54" t="s">
        <v>29</v>
      </c>
      <c r="E112" s="53" t="s">
        <v>375</v>
      </c>
      <c r="F112" s="53" t="s">
        <v>378</v>
      </c>
      <c r="G112" s="62">
        <v>94.86</v>
      </c>
      <c r="H112" s="53" t="s">
        <v>377</v>
      </c>
      <c r="I112" s="53">
        <v>0</v>
      </c>
      <c r="J112" s="53">
        <v>1</v>
      </c>
      <c r="K112" s="53">
        <v>0.0008</v>
      </c>
      <c r="L112" s="53">
        <v>0.0537</v>
      </c>
      <c r="M112" s="53">
        <v>0.0017</v>
      </c>
      <c r="N112" s="53">
        <v>0.186</v>
      </c>
      <c r="O112" s="145" t="s">
        <v>321</v>
      </c>
      <c r="P112" s="53" t="s">
        <v>322</v>
      </c>
      <c r="Q112" s="51"/>
      <c r="R112" s="51"/>
    </row>
    <row r="113" s="1" customFormat="1" ht="42.75" spans="1:18">
      <c r="A113" s="138">
        <v>7</v>
      </c>
      <c r="B113" s="53" t="s">
        <v>379</v>
      </c>
      <c r="C113" s="53" t="s">
        <v>28</v>
      </c>
      <c r="D113" s="54" t="s">
        <v>29</v>
      </c>
      <c r="E113" s="53" t="s">
        <v>380</v>
      </c>
      <c r="F113" s="74" t="s">
        <v>381</v>
      </c>
      <c r="G113" s="62">
        <v>78.42</v>
      </c>
      <c r="H113" s="53" t="s">
        <v>382</v>
      </c>
      <c r="I113" s="53">
        <v>0</v>
      </c>
      <c r="J113" s="53">
        <v>1</v>
      </c>
      <c r="K113" s="53">
        <v>0.0007</v>
      </c>
      <c r="L113" s="53">
        <v>0.1352</v>
      </c>
      <c r="M113" s="53">
        <v>0.0024</v>
      </c>
      <c r="N113" s="53">
        <v>0.35</v>
      </c>
      <c r="O113" s="145" t="s">
        <v>321</v>
      </c>
      <c r="P113" s="53" t="s">
        <v>322</v>
      </c>
      <c r="Q113" s="146"/>
      <c r="R113" s="51"/>
    </row>
    <row r="114" s="1" customFormat="1" ht="42.75" spans="1:18">
      <c r="A114" s="138">
        <v>8</v>
      </c>
      <c r="B114" s="53" t="s">
        <v>383</v>
      </c>
      <c r="C114" s="53" t="s">
        <v>28</v>
      </c>
      <c r="D114" s="54" t="s">
        <v>29</v>
      </c>
      <c r="E114" s="53" t="s">
        <v>384</v>
      </c>
      <c r="F114" s="74" t="s">
        <v>385</v>
      </c>
      <c r="G114" s="62">
        <v>262.86</v>
      </c>
      <c r="H114" s="53" t="s">
        <v>386</v>
      </c>
      <c r="I114" s="53">
        <v>0</v>
      </c>
      <c r="J114" s="53">
        <v>1</v>
      </c>
      <c r="K114" s="53">
        <v>0.0019</v>
      </c>
      <c r="L114" s="53">
        <v>0.0683</v>
      </c>
      <c r="M114" s="53">
        <v>0.0051</v>
      </c>
      <c r="N114" s="53">
        <v>0.1783</v>
      </c>
      <c r="O114" s="145" t="s">
        <v>321</v>
      </c>
      <c r="P114" s="53" t="s">
        <v>322</v>
      </c>
      <c r="Q114" s="146"/>
      <c r="R114" s="51"/>
    </row>
    <row r="115" s="1" customFormat="1" ht="42.75" spans="1:18">
      <c r="A115" s="138">
        <v>9</v>
      </c>
      <c r="B115" s="53" t="s">
        <v>387</v>
      </c>
      <c r="C115" s="53" t="s">
        <v>28</v>
      </c>
      <c r="D115" s="54" t="s">
        <v>29</v>
      </c>
      <c r="E115" s="53" t="s">
        <v>388</v>
      </c>
      <c r="F115" s="74" t="s">
        <v>389</v>
      </c>
      <c r="G115" s="62">
        <v>17.4</v>
      </c>
      <c r="H115" s="53" t="s">
        <v>390</v>
      </c>
      <c r="I115" s="53">
        <v>0</v>
      </c>
      <c r="J115" s="53">
        <v>1</v>
      </c>
      <c r="K115" s="53">
        <v>0.0004</v>
      </c>
      <c r="L115" s="53">
        <v>0.0496</v>
      </c>
      <c r="M115" s="53">
        <v>0.0011</v>
      </c>
      <c r="N115" s="53">
        <v>0.196</v>
      </c>
      <c r="O115" s="145" t="s">
        <v>321</v>
      </c>
      <c r="P115" s="53" t="s">
        <v>322</v>
      </c>
      <c r="Q115" s="146"/>
      <c r="R115" s="51"/>
    </row>
    <row r="116" s="1" customFormat="1" ht="42.75" spans="1:18">
      <c r="A116" s="138">
        <v>10</v>
      </c>
      <c r="B116" s="53" t="s">
        <v>391</v>
      </c>
      <c r="C116" s="53" t="s">
        <v>28</v>
      </c>
      <c r="D116" s="54" t="s">
        <v>29</v>
      </c>
      <c r="E116" s="53" t="s">
        <v>388</v>
      </c>
      <c r="F116" s="74" t="s">
        <v>392</v>
      </c>
      <c r="G116" s="62">
        <v>39.72</v>
      </c>
      <c r="H116" s="53" t="s">
        <v>390</v>
      </c>
      <c r="I116" s="53">
        <v>0</v>
      </c>
      <c r="J116" s="53">
        <v>1</v>
      </c>
      <c r="K116" s="53">
        <v>0.0006</v>
      </c>
      <c r="L116" s="53">
        <v>0.0014</v>
      </c>
      <c r="M116" s="53">
        <v>0.0012</v>
      </c>
      <c r="N116" s="53">
        <v>0.0042</v>
      </c>
      <c r="O116" s="145" t="s">
        <v>321</v>
      </c>
      <c r="P116" s="53" t="s">
        <v>322</v>
      </c>
      <c r="Q116" s="146"/>
      <c r="R116" s="51"/>
    </row>
    <row r="117" s="1" customFormat="1" ht="42.75" spans="1:18">
      <c r="A117" s="138">
        <v>11</v>
      </c>
      <c r="B117" s="53" t="s">
        <v>393</v>
      </c>
      <c r="C117" s="53" t="s">
        <v>28</v>
      </c>
      <c r="D117" s="54" t="s">
        <v>29</v>
      </c>
      <c r="E117" s="53" t="s">
        <v>388</v>
      </c>
      <c r="F117" s="74" t="s">
        <v>394</v>
      </c>
      <c r="G117" s="62">
        <v>27.66</v>
      </c>
      <c r="H117" s="53" t="s">
        <v>390</v>
      </c>
      <c r="I117" s="53">
        <v>0</v>
      </c>
      <c r="J117" s="53">
        <v>1</v>
      </c>
      <c r="K117" s="53">
        <v>0.0016</v>
      </c>
      <c r="L117" s="53">
        <v>0.0244</v>
      </c>
      <c r="M117" s="53">
        <v>0.0043</v>
      </c>
      <c r="N117" s="53">
        <v>0.0721</v>
      </c>
      <c r="O117" s="145" t="s">
        <v>321</v>
      </c>
      <c r="P117" s="53" t="s">
        <v>322</v>
      </c>
      <c r="Q117" s="146"/>
      <c r="R117" s="51"/>
    </row>
    <row r="118" s="1" customFormat="1" ht="42.75" spans="1:18">
      <c r="A118" s="138">
        <v>12</v>
      </c>
      <c r="B118" s="53" t="s">
        <v>395</v>
      </c>
      <c r="C118" s="53" t="s">
        <v>28</v>
      </c>
      <c r="D118" s="54" t="s">
        <v>29</v>
      </c>
      <c r="E118" s="53" t="s">
        <v>396</v>
      </c>
      <c r="F118" s="74" t="s">
        <v>397</v>
      </c>
      <c r="G118" s="62">
        <v>27.06</v>
      </c>
      <c r="H118" s="53" t="s">
        <v>398</v>
      </c>
      <c r="I118" s="53">
        <v>0</v>
      </c>
      <c r="J118" s="53">
        <v>1</v>
      </c>
      <c r="K118" s="53">
        <v>0.0042</v>
      </c>
      <c r="L118" s="53">
        <v>0.05</v>
      </c>
      <c r="M118" s="53">
        <v>0.0129</v>
      </c>
      <c r="N118" s="53">
        <v>0.159</v>
      </c>
      <c r="O118" s="145" t="s">
        <v>321</v>
      </c>
      <c r="P118" s="53" t="s">
        <v>322</v>
      </c>
      <c r="Q118" s="146"/>
      <c r="R118" s="51"/>
    </row>
    <row r="119" s="1" customFormat="1" ht="42.75" spans="1:18">
      <c r="A119" s="138">
        <v>13</v>
      </c>
      <c r="B119" s="53" t="s">
        <v>399</v>
      </c>
      <c r="C119" s="53" t="s">
        <v>28</v>
      </c>
      <c r="D119" s="54" t="s">
        <v>29</v>
      </c>
      <c r="E119" s="53" t="s">
        <v>400</v>
      </c>
      <c r="F119" s="74" t="s">
        <v>401</v>
      </c>
      <c r="G119" s="62">
        <v>7.2</v>
      </c>
      <c r="H119" s="53" t="s">
        <v>402</v>
      </c>
      <c r="I119" s="53">
        <v>0</v>
      </c>
      <c r="J119" s="53">
        <v>1</v>
      </c>
      <c r="K119" s="53">
        <v>0.0035</v>
      </c>
      <c r="L119" s="53">
        <v>0.05</v>
      </c>
      <c r="M119" s="53">
        <v>0.0089</v>
      </c>
      <c r="N119" s="53">
        <v>0.159</v>
      </c>
      <c r="O119" s="145" t="s">
        <v>321</v>
      </c>
      <c r="P119" s="53" t="s">
        <v>322</v>
      </c>
      <c r="Q119" s="146"/>
      <c r="R119" s="51"/>
    </row>
    <row r="120" s="1" customFormat="1" ht="42.75" spans="1:18">
      <c r="A120" s="138">
        <v>14</v>
      </c>
      <c r="B120" s="53" t="s">
        <v>403</v>
      </c>
      <c r="C120" s="53" t="s">
        <v>28</v>
      </c>
      <c r="D120" s="54" t="s">
        <v>29</v>
      </c>
      <c r="E120" s="53" t="s">
        <v>400</v>
      </c>
      <c r="F120" s="74" t="s">
        <v>404</v>
      </c>
      <c r="G120" s="62">
        <v>10.14</v>
      </c>
      <c r="H120" s="53" t="s">
        <v>402</v>
      </c>
      <c r="I120" s="53">
        <v>0</v>
      </c>
      <c r="J120" s="53">
        <v>1</v>
      </c>
      <c r="K120" s="53">
        <v>0.0006</v>
      </c>
      <c r="L120" s="53">
        <v>0.0503</v>
      </c>
      <c r="M120" s="53">
        <v>0.0012</v>
      </c>
      <c r="N120" s="53">
        <v>0.1643</v>
      </c>
      <c r="O120" s="145" t="s">
        <v>321</v>
      </c>
      <c r="P120" s="53" t="s">
        <v>322</v>
      </c>
      <c r="Q120" s="146"/>
      <c r="R120" s="51"/>
    </row>
    <row r="121" s="1" customFormat="1" ht="42.75" spans="1:18">
      <c r="A121" s="138">
        <v>15</v>
      </c>
      <c r="B121" s="53" t="s">
        <v>405</v>
      </c>
      <c r="C121" s="53" t="s">
        <v>28</v>
      </c>
      <c r="D121" s="54" t="s">
        <v>29</v>
      </c>
      <c r="E121" s="53" t="s">
        <v>400</v>
      </c>
      <c r="F121" s="74" t="s">
        <v>406</v>
      </c>
      <c r="G121" s="62">
        <v>11.34</v>
      </c>
      <c r="H121" s="53" t="s">
        <v>402</v>
      </c>
      <c r="I121" s="53">
        <v>0</v>
      </c>
      <c r="J121" s="53">
        <v>1</v>
      </c>
      <c r="K121" s="53">
        <v>0.0005</v>
      </c>
      <c r="L121" s="53">
        <v>0.0044</v>
      </c>
      <c r="M121" s="53">
        <v>0.0019</v>
      </c>
      <c r="N121" s="53">
        <v>0.0176</v>
      </c>
      <c r="O121" s="145" t="s">
        <v>321</v>
      </c>
      <c r="P121" s="53" t="s">
        <v>322</v>
      </c>
      <c r="Q121" s="146"/>
      <c r="R121" s="51"/>
    </row>
    <row r="122" s="1" customFormat="1" ht="42.75" spans="1:18">
      <c r="A122" s="138">
        <v>16</v>
      </c>
      <c r="B122" s="53" t="s">
        <v>407</v>
      </c>
      <c r="C122" s="53" t="s">
        <v>28</v>
      </c>
      <c r="D122" s="54" t="s">
        <v>29</v>
      </c>
      <c r="E122" s="53" t="s">
        <v>400</v>
      </c>
      <c r="F122" s="74" t="s">
        <v>408</v>
      </c>
      <c r="G122" s="62">
        <v>10.62</v>
      </c>
      <c r="H122" s="53" t="s">
        <v>402</v>
      </c>
      <c r="I122" s="53">
        <v>0</v>
      </c>
      <c r="J122" s="53">
        <v>1</v>
      </c>
      <c r="K122" s="53">
        <v>0.0168</v>
      </c>
      <c r="L122" s="53">
        <v>0.024</v>
      </c>
      <c r="M122" s="53">
        <v>0.0386</v>
      </c>
      <c r="N122" s="53">
        <v>0.0289</v>
      </c>
      <c r="O122" s="145" t="s">
        <v>321</v>
      </c>
      <c r="P122" s="53" t="s">
        <v>322</v>
      </c>
      <c r="Q122" s="146"/>
      <c r="R122" s="51"/>
    </row>
    <row r="123" s="1" customFormat="1" ht="42.75" spans="1:18">
      <c r="A123" s="138">
        <v>17</v>
      </c>
      <c r="B123" s="53" t="s">
        <v>409</v>
      </c>
      <c r="C123" s="53" t="s">
        <v>28</v>
      </c>
      <c r="D123" s="54" t="s">
        <v>29</v>
      </c>
      <c r="E123" s="53" t="s">
        <v>410</v>
      </c>
      <c r="F123" s="74" t="s">
        <v>411</v>
      </c>
      <c r="G123" s="62">
        <v>58.8</v>
      </c>
      <c r="H123" s="53" t="s">
        <v>412</v>
      </c>
      <c r="I123" s="53">
        <v>0</v>
      </c>
      <c r="J123" s="53">
        <v>1</v>
      </c>
      <c r="K123" s="53">
        <v>0.0043</v>
      </c>
      <c r="L123" s="53">
        <v>0.0145</v>
      </c>
      <c r="M123" s="53">
        <v>0.0135</v>
      </c>
      <c r="N123" s="53">
        <v>0.0524</v>
      </c>
      <c r="O123" s="145" t="s">
        <v>321</v>
      </c>
      <c r="P123" s="53" t="s">
        <v>322</v>
      </c>
      <c r="Q123" s="146"/>
      <c r="R123" s="51"/>
    </row>
    <row r="124" s="1" customFormat="1" ht="57" spans="1:18">
      <c r="A124" s="138">
        <v>18</v>
      </c>
      <c r="B124" s="53" t="s">
        <v>413</v>
      </c>
      <c r="C124" s="53" t="s">
        <v>28</v>
      </c>
      <c r="D124" s="54" t="s">
        <v>29</v>
      </c>
      <c r="E124" s="53" t="s">
        <v>414</v>
      </c>
      <c r="F124" s="74" t="s">
        <v>415</v>
      </c>
      <c r="G124" s="62">
        <v>24.12</v>
      </c>
      <c r="H124" s="53" t="s">
        <v>416</v>
      </c>
      <c r="I124" s="53">
        <v>0</v>
      </c>
      <c r="J124" s="53">
        <v>1</v>
      </c>
      <c r="K124" s="53">
        <v>0.0045</v>
      </c>
      <c r="L124" s="53">
        <v>0.0188</v>
      </c>
      <c r="M124" s="53">
        <v>0.0134</v>
      </c>
      <c r="N124" s="53">
        <v>0.0375</v>
      </c>
      <c r="O124" s="145" t="s">
        <v>321</v>
      </c>
      <c r="P124" s="53" t="s">
        <v>322</v>
      </c>
      <c r="Q124" s="146"/>
      <c r="R124" s="51"/>
    </row>
    <row r="125" s="1" customFormat="1" ht="42.75" spans="1:18">
      <c r="A125" s="138">
        <v>19</v>
      </c>
      <c r="B125" s="53" t="s">
        <v>417</v>
      </c>
      <c r="C125" s="53" t="s">
        <v>28</v>
      </c>
      <c r="D125" s="54" t="s">
        <v>29</v>
      </c>
      <c r="E125" s="53" t="s">
        <v>380</v>
      </c>
      <c r="F125" s="74" t="s">
        <v>418</v>
      </c>
      <c r="G125" s="62">
        <v>42.9</v>
      </c>
      <c r="H125" s="53" t="s">
        <v>382</v>
      </c>
      <c r="I125" s="53">
        <v>0</v>
      </c>
      <c r="J125" s="53">
        <v>1</v>
      </c>
      <c r="K125" s="53">
        <v>0.0067</v>
      </c>
      <c r="L125" s="53">
        <v>0.0223</v>
      </c>
      <c r="M125" s="53">
        <v>0.0207</v>
      </c>
      <c r="N125" s="53">
        <v>0.0581</v>
      </c>
      <c r="O125" s="145" t="s">
        <v>321</v>
      </c>
      <c r="P125" s="53" t="s">
        <v>322</v>
      </c>
      <c r="Q125" s="146"/>
      <c r="R125" s="51"/>
    </row>
    <row r="126" s="1" customFormat="1" ht="42.75" spans="1:18">
      <c r="A126" s="138">
        <v>20</v>
      </c>
      <c r="B126" s="53" t="s">
        <v>419</v>
      </c>
      <c r="C126" s="53" t="s">
        <v>28</v>
      </c>
      <c r="D126" s="54" t="s">
        <v>29</v>
      </c>
      <c r="E126" s="53" t="s">
        <v>420</v>
      </c>
      <c r="F126" s="74" t="s">
        <v>421</v>
      </c>
      <c r="G126" s="62">
        <v>47.58</v>
      </c>
      <c r="H126" s="53" t="s">
        <v>422</v>
      </c>
      <c r="I126" s="53">
        <v>0</v>
      </c>
      <c r="J126" s="53">
        <v>1</v>
      </c>
      <c r="K126" s="53">
        <v>0.0054</v>
      </c>
      <c r="L126" s="53">
        <v>0.0354</v>
      </c>
      <c r="M126" s="53">
        <v>0.0154</v>
      </c>
      <c r="N126" s="53">
        <v>0.1062</v>
      </c>
      <c r="O126" s="145" t="s">
        <v>321</v>
      </c>
      <c r="P126" s="53" t="s">
        <v>322</v>
      </c>
      <c r="Q126" s="146"/>
      <c r="R126" s="51"/>
    </row>
    <row r="127" s="1" customFormat="1" ht="42.75" spans="1:18">
      <c r="A127" s="138">
        <v>21</v>
      </c>
      <c r="B127" s="53" t="s">
        <v>423</v>
      </c>
      <c r="C127" s="53" t="s">
        <v>28</v>
      </c>
      <c r="D127" s="54" t="s">
        <v>29</v>
      </c>
      <c r="E127" s="53" t="s">
        <v>424</v>
      </c>
      <c r="F127" s="74" t="s">
        <v>425</v>
      </c>
      <c r="G127" s="62">
        <v>10.74</v>
      </c>
      <c r="H127" s="53" t="s">
        <v>426</v>
      </c>
      <c r="I127" s="53">
        <v>0</v>
      </c>
      <c r="J127" s="53">
        <v>1</v>
      </c>
      <c r="K127" s="53">
        <v>0.0041</v>
      </c>
      <c r="L127" s="53">
        <v>0.0594</v>
      </c>
      <c r="M127" s="53">
        <v>0.0083</v>
      </c>
      <c r="N127" s="53">
        <v>0.199</v>
      </c>
      <c r="O127" s="145" t="s">
        <v>321</v>
      </c>
      <c r="P127" s="53" t="s">
        <v>322</v>
      </c>
      <c r="Q127" s="146"/>
      <c r="R127" s="51"/>
    </row>
    <row r="128" s="1" customFormat="1" ht="42.75" spans="1:18">
      <c r="A128" s="138">
        <v>22</v>
      </c>
      <c r="B128" s="53" t="s">
        <v>427</v>
      </c>
      <c r="C128" s="53" t="s">
        <v>28</v>
      </c>
      <c r="D128" s="54" t="s">
        <v>29</v>
      </c>
      <c r="E128" s="53" t="s">
        <v>424</v>
      </c>
      <c r="F128" s="74" t="s">
        <v>428</v>
      </c>
      <c r="G128" s="62">
        <v>6.18</v>
      </c>
      <c r="H128" s="53" t="s">
        <v>426</v>
      </c>
      <c r="I128" s="53">
        <v>0</v>
      </c>
      <c r="J128" s="53">
        <v>1</v>
      </c>
      <c r="K128" s="53">
        <v>0.0041</v>
      </c>
      <c r="L128" s="53">
        <v>0.0594</v>
      </c>
      <c r="M128" s="53">
        <v>0.0083</v>
      </c>
      <c r="N128" s="53">
        <v>0.199</v>
      </c>
      <c r="O128" s="145" t="s">
        <v>321</v>
      </c>
      <c r="P128" s="53" t="s">
        <v>322</v>
      </c>
      <c r="Q128" s="146"/>
      <c r="R128" s="51"/>
    </row>
    <row r="129" s="1" customFormat="1" ht="42.75" spans="1:18">
      <c r="A129" s="138">
        <v>23</v>
      </c>
      <c r="B129" s="53" t="s">
        <v>429</v>
      </c>
      <c r="C129" s="53" t="s">
        <v>28</v>
      </c>
      <c r="D129" s="54" t="s">
        <v>29</v>
      </c>
      <c r="E129" s="53" t="s">
        <v>424</v>
      </c>
      <c r="F129" s="74" t="s">
        <v>430</v>
      </c>
      <c r="G129" s="62">
        <v>20.1</v>
      </c>
      <c r="H129" s="53" t="s">
        <v>426</v>
      </c>
      <c r="I129" s="53">
        <v>0</v>
      </c>
      <c r="J129" s="53">
        <v>1</v>
      </c>
      <c r="K129" s="53">
        <v>0.0067</v>
      </c>
      <c r="L129" s="53">
        <v>0.0223</v>
      </c>
      <c r="M129" s="53">
        <v>0.0207</v>
      </c>
      <c r="N129" s="53">
        <v>0.0581</v>
      </c>
      <c r="O129" s="145" t="s">
        <v>321</v>
      </c>
      <c r="P129" s="53" t="s">
        <v>322</v>
      </c>
      <c r="Q129" s="146"/>
      <c r="R129" s="51"/>
    </row>
    <row r="130" s="1" customFormat="1" ht="42.75" spans="1:18">
      <c r="A130" s="138">
        <v>24</v>
      </c>
      <c r="B130" s="53" t="s">
        <v>431</v>
      </c>
      <c r="C130" s="53" t="s">
        <v>28</v>
      </c>
      <c r="D130" s="54" t="s">
        <v>29</v>
      </c>
      <c r="E130" s="53" t="s">
        <v>424</v>
      </c>
      <c r="F130" s="74" t="s">
        <v>432</v>
      </c>
      <c r="G130" s="62">
        <v>10.32</v>
      </c>
      <c r="H130" s="53" t="s">
        <v>426</v>
      </c>
      <c r="I130" s="53">
        <v>0</v>
      </c>
      <c r="J130" s="53">
        <v>1</v>
      </c>
      <c r="K130" s="53">
        <v>0.0054</v>
      </c>
      <c r="L130" s="53">
        <v>0.0354</v>
      </c>
      <c r="M130" s="53">
        <v>0.0154</v>
      </c>
      <c r="N130" s="53">
        <v>0.1062</v>
      </c>
      <c r="O130" s="145" t="s">
        <v>321</v>
      </c>
      <c r="P130" s="53" t="s">
        <v>322</v>
      </c>
      <c r="Q130" s="146"/>
      <c r="R130" s="51"/>
    </row>
    <row r="131" s="1" customFormat="1" ht="42.75" spans="1:18">
      <c r="A131" s="138">
        <v>25</v>
      </c>
      <c r="B131" s="53" t="s">
        <v>433</v>
      </c>
      <c r="C131" s="53" t="s">
        <v>28</v>
      </c>
      <c r="D131" s="54" t="s">
        <v>29</v>
      </c>
      <c r="E131" s="53" t="s">
        <v>434</v>
      </c>
      <c r="F131" s="74" t="s">
        <v>435</v>
      </c>
      <c r="G131" s="62">
        <v>225</v>
      </c>
      <c r="H131" s="74" t="s">
        <v>436</v>
      </c>
      <c r="I131" s="53">
        <v>0</v>
      </c>
      <c r="J131" s="53">
        <v>1</v>
      </c>
      <c r="K131" s="53">
        <v>0.003</v>
      </c>
      <c r="L131" s="53">
        <v>0.0285</v>
      </c>
      <c r="M131" s="53">
        <v>0.0093</v>
      </c>
      <c r="N131" s="53">
        <v>0.088</v>
      </c>
      <c r="O131" s="145" t="s">
        <v>321</v>
      </c>
      <c r="P131" s="53" t="s">
        <v>58</v>
      </c>
      <c r="Q131" s="146"/>
      <c r="R131" s="51"/>
    </row>
    <row r="132" s="1" customFormat="1" ht="42.75" spans="1:18">
      <c r="A132" s="138">
        <v>26</v>
      </c>
      <c r="B132" s="53" t="s">
        <v>437</v>
      </c>
      <c r="C132" s="53" t="s">
        <v>28</v>
      </c>
      <c r="D132" s="54" t="s">
        <v>29</v>
      </c>
      <c r="E132" s="53" t="s">
        <v>438</v>
      </c>
      <c r="F132" s="74" t="s">
        <v>439</v>
      </c>
      <c r="G132" s="62">
        <v>5</v>
      </c>
      <c r="H132" s="74" t="s">
        <v>440</v>
      </c>
      <c r="I132" s="53">
        <v>0</v>
      </c>
      <c r="J132" s="53">
        <v>1</v>
      </c>
      <c r="K132" s="53">
        <v>0.0006</v>
      </c>
      <c r="L132" s="53">
        <v>0.002</v>
      </c>
      <c r="M132" s="53">
        <v>0.0021</v>
      </c>
      <c r="N132" s="53">
        <v>0.008</v>
      </c>
      <c r="O132" s="145" t="s">
        <v>321</v>
      </c>
      <c r="P132" s="53" t="s">
        <v>58</v>
      </c>
      <c r="Q132" s="146"/>
      <c r="R132" s="51"/>
    </row>
    <row r="133" s="1" customFormat="1" ht="42.75" spans="1:18">
      <c r="A133" s="138">
        <v>27</v>
      </c>
      <c r="B133" s="53" t="s">
        <v>437</v>
      </c>
      <c r="C133" s="53" t="s">
        <v>28</v>
      </c>
      <c r="D133" s="54" t="s">
        <v>29</v>
      </c>
      <c r="E133" s="53" t="s">
        <v>438</v>
      </c>
      <c r="F133" s="74" t="s">
        <v>441</v>
      </c>
      <c r="G133" s="62">
        <v>54.3</v>
      </c>
      <c r="H133" s="74" t="s">
        <v>440</v>
      </c>
      <c r="I133" s="53">
        <v>0</v>
      </c>
      <c r="J133" s="53">
        <v>1</v>
      </c>
      <c r="K133" s="53">
        <v>0.0006</v>
      </c>
      <c r="L133" s="53">
        <v>0.002</v>
      </c>
      <c r="M133" s="53">
        <v>0.0021</v>
      </c>
      <c r="N133" s="53">
        <v>0.008</v>
      </c>
      <c r="O133" s="145" t="s">
        <v>321</v>
      </c>
      <c r="P133" s="53" t="s">
        <v>58</v>
      </c>
      <c r="Q133" s="146"/>
      <c r="R133" s="51"/>
    </row>
    <row r="134" s="1" customFormat="1" ht="42.75" spans="1:18">
      <c r="A134" s="138">
        <v>28</v>
      </c>
      <c r="B134" s="53" t="s">
        <v>442</v>
      </c>
      <c r="C134" s="53" t="s">
        <v>28</v>
      </c>
      <c r="D134" s="54" t="s">
        <v>29</v>
      </c>
      <c r="E134" s="53" t="s">
        <v>443</v>
      </c>
      <c r="F134" s="74" t="s">
        <v>444</v>
      </c>
      <c r="G134" s="62">
        <v>54</v>
      </c>
      <c r="H134" s="74" t="s">
        <v>445</v>
      </c>
      <c r="I134" s="53">
        <v>0</v>
      </c>
      <c r="J134" s="53">
        <v>1</v>
      </c>
      <c r="K134" s="53">
        <v>0.0025</v>
      </c>
      <c r="L134" s="53">
        <v>0.059</v>
      </c>
      <c r="M134" s="53">
        <v>0.0064</v>
      </c>
      <c r="N134" s="53">
        <v>0.169</v>
      </c>
      <c r="O134" s="145" t="s">
        <v>321</v>
      </c>
      <c r="P134" s="53" t="s">
        <v>58</v>
      </c>
      <c r="Q134" s="146"/>
      <c r="R134" s="51"/>
    </row>
    <row r="135" s="1" customFormat="1" ht="42.75" spans="1:18">
      <c r="A135" s="138">
        <v>29</v>
      </c>
      <c r="B135" s="53" t="s">
        <v>446</v>
      </c>
      <c r="C135" s="53" t="s">
        <v>28</v>
      </c>
      <c r="D135" s="54" t="s">
        <v>29</v>
      </c>
      <c r="E135" s="53" t="s">
        <v>447</v>
      </c>
      <c r="F135" s="74" t="s">
        <v>448</v>
      </c>
      <c r="G135" s="62">
        <v>90</v>
      </c>
      <c r="H135" s="74" t="s">
        <v>449</v>
      </c>
      <c r="I135" s="53">
        <v>1</v>
      </c>
      <c r="J135" s="53">
        <v>0</v>
      </c>
      <c r="K135" s="53">
        <v>0.0042</v>
      </c>
      <c r="L135" s="53">
        <v>0.05</v>
      </c>
      <c r="M135" s="53">
        <v>0.0129</v>
      </c>
      <c r="N135" s="53">
        <v>0.159</v>
      </c>
      <c r="O135" s="145" t="s">
        <v>321</v>
      </c>
      <c r="P135" s="53" t="s">
        <v>58</v>
      </c>
      <c r="Q135" s="146"/>
      <c r="R135" s="51"/>
    </row>
    <row r="136" s="1" customFormat="1" ht="42.75" spans="1:18">
      <c r="A136" s="138">
        <v>30</v>
      </c>
      <c r="B136" s="53" t="s">
        <v>450</v>
      </c>
      <c r="C136" s="53" t="s">
        <v>28</v>
      </c>
      <c r="D136" s="54" t="s">
        <v>29</v>
      </c>
      <c r="E136" s="53" t="s">
        <v>451</v>
      </c>
      <c r="F136" s="74" t="s">
        <v>452</v>
      </c>
      <c r="G136" s="62">
        <v>72</v>
      </c>
      <c r="H136" s="74" t="s">
        <v>453</v>
      </c>
      <c r="I136" s="53">
        <v>0</v>
      </c>
      <c r="J136" s="53">
        <v>1</v>
      </c>
      <c r="K136" s="53">
        <v>0.0006</v>
      </c>
      <c r="L136" s="53">
        <v>0.0503</v>
      </c>
      <c r="M136" s="53">
        <v>0.0012</v>
      </c>
      <c r="N136" s="53">
        <v>0.1643</v>
      </c>
      <c r="O136" s="145" t="s">
        <v>321</v>
      </c>
      <c r="P136" s="53" t="s">
        <v>58</v>
      </c>
      <c r="Q136" s="146"/>
      <c r="R136" s="51"/>
    </row>
    <row r="137" s="1" customFormat="1" ht="42.75" spans="1:18">
      <c r="A137" s="138">
        <v>31</v>
      </c>
      <c r="B137" s="53" t="s">
        <v>454</v>
      </c>
      <c r="C137" s="53" t="s">
        <v>28</v>
      </c>
      <c r="D137" s="54" t="s">
        <v>29</v>
      </c>
      <c r="E137" s="53" t="s">
        <v>455</v>
      </c>
      <c r="F137" s="74" t="s">
        <v>456</v>
      </c>
      <c r="G137" s="62">
        <v>54</v>
      </c>
      <c r="H137" s="74" t="s">
        <v>457</v>
      </c>
      <c r="I137" s="53" t="s">
        <v>458</v>
      </c>
      <c r="J137" s="53">
        <v>1</v>
      </c>
      <c r="K137" s="53">
        <v>0.0005</v>
      </c>
      <c r="L137" s="53">
        <v>0.0044</v>
      </c>
      <c r="M137" s="53">
        <v>0.0019</v>
      </c>
      <c r="N137" s="145">
        <v>0.0176</v>
      </c>
      <c r="O137" s="145" t="s">
        <v>321</v>
      </c>
      <c r="P137" s="145" t="s">
        <v>58</v>
      </c>
      <c r="Q137" s="146"/>
      <c r="R137" s="51"/>
    </row>
    <row r="138" s="1" customFormat="1" ht="42.75" spans="1:18">
      <c r="A138" s="138">
        <v>32</v>
      </c>
      <c r="B138" s="74" t="s">
        <v>459</v>
      </c>
      <c r="C138" s="53" t="s">
        <v>28</v>
      </c>
      <c r="D138" s="54" t="s">
        <v>29</v>
      </c>
      <c r="E138" s="53" t="s">
        <v>460</v>
      </c>
      <c r="F138" s="74" t="s">
        <v>461</v>
      </c>
      <c r="G138" s="62">
        <v>60</v>
      </c>
      <c r="H138" s="74" t="s">
        <v>462</v>
      </c>
      <c r="I138" s="74"/>
      <c r="J138" s="74">
        <v>1</v>
      </c>
      <c r="K138" s="74">
        <v>0.0019</v>
      </c>
      <c r="L138" s="74">
        <v>0.0683</v>
      </c>
      <c r="M138" s="74">
        <v>0.0051</v>
      </c>
      <c r="N138" s="74">
        <v>0.1783</v>
      </c>
      <c r="O138" s="145" t="s">
        <v>321</v>
      </c>
      <c r="P138" s="74" t="s">
        <v>283</v>
      </c>
      <c r="Q138" s="146"/>
      <c r="R138" s="51"/>
    </row>
    <row r="139" s="1" customFormat="1" ht="42.75" spans="1:18">
      <c r="A139" s="138">
        <v>33</v>
      </c>
      <c r="B139" s="74" t="s">
        <v>463</v>
      </c>
      <c r="C139" s="53" t="s">
        <v>28</v>
      </c>
      <c r="D139" s="54" t="s">
        <v>29</v>
      </c>
      <c r="E139" s="53" t="s">
        <v>464</v>
      </c>
      <c r="F139" s="74" t="s">
        <v>465</v>
      </c>
      <c r="G139" s="62">
        <v>60</v>
      </c>
      <c r="H139" s="74" t="s">
        <v>466</v>
      </c>
      <c r="I139" s="74"/>
      <c r="J139" s="74">
        <v>1</v>
      </c>
      <c r="K139" s="74">
        <v>0.0004</v>
      </c>
      <c r="L139" s="74">
        <v>0.0496</v>
      </c>
      <c r="M139" s="74">
        <v>0.0011</v>
      </c>
      <c r="N139" s="74">
        <v>0.196</v>
      </c>
      <c r="O139" s="145" t="s">
        <v>321</v>
      </c>
      <c r="P139" s="74" t="s">
        <v>283</v>
      </c>
      <c r="Q139" s="146"/>
      <c r="R139" s="51"/>
    </row>
    <row r="140" s="1" customFormat="1" ht="57" spans="1:18">
      <c r="A140" s="138">
        <v>34</v>
      </c>
      <c r="B140" s="74" t="s">
        <v>467</v>
      </c>
      <c r="C140" s="53" t="s">
        <v>28</v>
      </c>
      <c r="D140" s="54" t="s">
        <v>29</v>
      </c>
      <c r="E140" s="53" t="s">
        <v>359</v>
      </c>
      <c r="F140" s="74" t="s">
        <v>468</v>
      </c>
      <c r="G140" s="62">
        <v>30</v>
      </c>
      <c r="H140" s="74" t="s">
        <v>469</v>
      </c>
      <c r="I140" s="74"/>
      <c r="J140" s="74">
        <v>1</v>
      </c>
      <c r="K140" s="74">
        <v>0.0006</v>
      </c>
      <c r="L140" s="74">
        <v>0.0014</v>
      </c>
      <c r="M140" s="74">
        <v>0.0012</v>
      </c>
      <c r="N140" s="74">
        <v>0.0042</v>
      </c>
      <c r="O140" s="145" t="s">
        <v>321</v>
      </c>
      <c r="P140" s="74" t="s">
        <v>283</v>
      </c>
      <c r="Q140" s="146"/>
      <c r="R140" s="51"/>
    </row>
    <row r="141" s="1" customFormat="1" ht="42.75" spans="1:18">
      <c r="A141" s="138">
        <v>35</v>
      </c>
      <c r="B141" s="74" t="s">
        <v>470</v>
      </c>
      <c r="C141" s="53" t="s">
        <v>28</v>
      </c>
      <c r="D141" s="54" t="s">
        <v>29</v>
      </c>
      <c r="E141" s="53" t="s">
        <v>471</v>
      </c>
      <c r="F141" s="74" t="s">
        <v>472</v>
      </c>
      <c r="G141" s="62">
        <v>50</v>
      </c>
      <c r="H141" s="74" t="s">
        <v>473</v>
      </c>
      <c r="I141" s="74"/>
      <c r="J141" s="74">
        <v>1</v>
      </c>
      <c r="K141" s="74">
        <v>0.0038</v>
      </c>
      <c r="L141" s="74">
        <v>0.0699</v>
      </c>
      <c r="M141" s="74">
        <v>0.0115</v>
      </c>
      <c r="N141" s="74">
        <v>0.2078</v>
      </c>
      <c r="O141" s="145" t="s">
        <v>321</v>
      </c>
      <c r="P141" s="74" t="s">
        <v>283</v>
      </c>
      <c r="Q141" s="146"/>
      <c r="R141" s="51"/>
    </row>
    <row r="142" s="1" customFormat="1" ht="42.75" spans="1:18">
      <c r="A142" s="138">
        <v>36</v>
      </c>
      <c r="B142" s="74" t="s">
        <v>474</v>
      </c>
      <c r="C142" s="53" t="s">
        <v>28</v>
      </c>
      <c r="D142" s="54" t="s">
        <v>29</v>
      </c>
      <c r="E142" s="53" t="s">
        <v>475</v>
      </c>
      <c r="F142" s="74" t="s">
        <v>476</v>
      </c>
      <c r="G142" s="62">
        <v>5</v>
      </c>
      <c r="H142" s="74" t="s">
        <v>477</v>
      </c>
      <c r="I142" s="74">
        <v>1</v>
      </c>
      <c r="J142" s="74"/>
      <c r="K142" s="74">
        <v>0.0168</v>
      </c>
      <c r="L142" s="74">
        <v>0.024</v>
      </c>
      <c r="M142" s="74">
        <v>0.0386</v>
      </c>
      <c r="N142" s="74">
        <v>0.0289</v>
      </c>
      <c r="O142" s="145" t="s">
        <v>321</v>
      </c>
      <c r="P142" s="53" t="s">
        <v>149</v>
      </c>
      <c r="Q142" s="146"/>
      <c r="R142" s="51"/>
    </row>
    <row r="143" s="1" customFormat="1" ht="42.75" spans="1:18">
      <c r="A143" s="138">
        <v>37</v>
      </c>
      <c r="B143" s="74" t="s">
        <v>478</v>
      </c>
      <c r="C143" s="53" t="s">
        <v>28</v>
      </c>
      <c r="D143" s="54" t="s">
        <v>29</v>
      </c>
      <c r="E143" s="53" t="s">
        <v>479</v>
      </c>
      <c r="F143" s="74" t="s">
        <v>480</v>
      </c>
      <c r="G143" s="62">
        <v>148.4</v>
      </c>
      <c r="H143" s="74" t="s">
        <v>481</v>
      </c>
      <c r="I143" s="74"/>
      <c r="J143" s="74">
        <v>1</v>
      </c>
      <c r="K143" s="74">
        <v>0.0055</v>
      </c>
      <c r="L143" s="74">
        <v>0.0313</v>
      </c>
      <c r="M143" s="74">
        <v>0.0166</v>
      </c>
      <c r="N143" s="74">
        <v>0.0957</v>
      </c>
      <c r="O143" s="145" t="s">
        <v>321</v>
      </c>
      <c r="P143" s="53" t="s">
        <v>149</v>
      </c>
      <c r="Q143" s="146"/>
      <c r="R143" s="51"/>
    </row>
    <row r="144" s="1" customFormat="1" ht="42.75" spans="1:18">
      <c r="A144" s="138">
        <v>38</v>
      </c>
      <c r="B144" s="74" t="s">
        <v>482</v>
      </c>
      <c r="C144" s="53" t="s">
        <v>28</v>
      </c>
      <c r="D144" s="54" t="s">
        <v>29</v>
      </c>
      <c r="E144" s="53" t="s">
        <v>483</v>
      </c>
      <c r="F144" s="74" t="s">
        <v>484</v>
      </c>
      <c r="G144" s="62">
        <v>42.4</v>
      </c>
      <c r="H144" s="74" t="s">
        <v>485</v>
      </c>
      <c r="I144" s="74"/>
      <c r="J144" s="74">
        <v>1</v>
      </c>
      <c r="K144" s="74">
        <v>0.0002</v>
      </c>
      <c r="L144" s="74">
        <v>0.0007</v>
      </c>
      <c r="M144" s="74">
        <v>0.001</v>
      </c>
      <c r="N144" s="74">
        <v>0.003</v>
      </c>
      <c r="O144" s="145" t="s">
        <v>321</v>
      </c>
      <c r="P144" s="53" t="s">
        <v>149</v>
      </c>
      <c r="Q144" s="146"/>
      <c r="R144" s="51"/>
    </row>
    <row r="145" s="1" customFormat="1" ht="42.75" spans="1:18">
      <c r="A145" s="138">
        <v>39</v>
      </c>
      <c r="B145" s="74" t="s">
        <v>486</v>
      </c>
      <c r="C145" s="53" t="s">
        <v>28</v>
      </c>
      <c r="D145" s="54" t="s">
        <v>29</v>
      </c>
      <c r="E145" s="53" t="s">
        <v>487</v>
      </c>
      <c r="F145" s="74" t="s">
        <v>488</v>
      </c>
      <c r="G145" s="62">
        <v>80</v>
      </c>
      <c r="H145" s="74" t="s">
        <v>489</v>
      </c>
      <c r="I145" s="74"/>
      <c r="J145" s="74">
        <v>1</v>
      </c>
      <c r="K145" s="74">
        <v>0.0034</v>
      </c>
      <c r="L145" s="74">
        <v>0.0288</v>
      </c>
      <c r="M145" s="74">
        <v>0.0125</v>
      </c>
      <c r="N145" s="74">
        <v>0.0916</v>
      </c>
      <c r="O145" s="145" t="s">
        <v>321</v>
      </c>
      <c r="P145" s="53" t="s">
        <v>149</v>
      </c>
      <c r="Q145" s="146"/>
      <c r="R145" s="51"/>
    </row>
    <row r="146" s="1" customFormat="1" ht="42.75" spans="1:18">
      <c r="A146" s="138">
        <v>40</v>
      </c>
      <c r="B146" s="74" t="s">
        <v>490</v>
      </c>
      <c r="C146" s="53" t="s">
        <v>28</v>
      </c>
      <c r="D146" s="54" t="s">
        <v>29</v>
      </c>
      <c r="E146" s="53" t="s">
        <v>219</v>
      </c>
      <c r="F146" s="74" t="s">
        <v>491</v>
      </c>
      <c r="G146" s="62">
        <v>32.5</v>
      </c>
      <c r="H146" s="74" t="s">
        <v>492</v>
      </c>
      <c r="I146" s="74"/>
      <c r="J146" s="74">
        <v>1</v>
      </c>
      <c r="K146" s="74">
        <v>0.0168</v>
      </c>
      <c r="L146" s="74">
        <v>0.024</v>
      </c>
      <c r="M146" s="74">
        <v>0.0386</v>
      </c>
      <c r="N146" s="74">
        <v>0.0289</v>
      </c>
      <c r="O146" s="145" t="s">
        <v>321</v>
      </c>
      <c r="P146" s="53" t="s">
        <v>149</v>
      </c>
      <c r="Q146" s="146"/>
      <c r="R146" s="51"/>
    </row>
    <row r="147" s="1" customFormat="1" ht="42.75" spans="1:18">
      <c r="A147" s="138">
        <v>41</v>
      </c>
      <c r="B147" s="74" t="s">
        <v>493</v>
      </c>
      <c r="C147" s="53" t="s">
        <v>28</v>
      </c>
      <c r="D147" s="54" t="s">
        <v>29</v>
      </c>
      <c r="E147" s="53" t="s">
        <v>297</v>
      </c>
      <c r="F147" s="74" t="s">
        <v>494</v>
      </c>
      <c r="G147" s="62">
        <v>80</v>
      </c>
      <c r="H147" s="74" t="s">
        <v>495</v>
      </c>
      <c r="I147" s="74"/>
      <c r="J147" s="74">
        <v>1</v>
      </c>
      <c r="K147" s="74">
        <v>0.0043</v>
      </c>
      <c r="L147" s="74">
        <v>0.0145</v>
      </c>
      <c r="M147" s="74">
        <v>0.0135</v>
      </c>
      <c r="N147" s="74">
        <v>0.0524</v>
      </c>
      <c r="O147" s="145" t="s">
        <v>321</v>
      </c>
      <c r="P147" s="53" t="s">
        <v>149</v>
      </c>
      <c r="Q147" s="146"/>
      <c r="R147" s="51"/>
    </row>
    <row r="148" s="1" customFormat="1" ht="42.75" spans="1:18">
      <c r="A148" s="138">
        <v>42</v>
      </c>
      <c r="B148" s="74" t="s">
        <v>496</v>
      </c>
      <c r="C148" s="53" t="s">
        <v>28</v>
      </c>
      <c r="D148" s="54" t="s">
        <v>29</v>
      </c>
      <c r="E148" s="53" t="s">
        <v>483</v>
      </c>
      <c r="F148" s="74" t="s">
        <v>497</v>
      </c>
      <c r="G148" s="62">
        <v>36</v>
      </c>
      <c r="H148" s="74" t="s">
        <v>498</v>
      </c>
      <c r="I148" s="74"/>
      <c r="J148" s="74">
        <v>1</v>
      </c>
      <c r="K148" s="74">
        <v>0.0045</v>
      </c>
      <c r="L148" s="74">
        <v>0.0188</v>
      </c>
      <c r="M148" s="74">
        <v>0.0134</v>
      </c>
      <c r="N148" s="74">
        <v>0.0375</v>
      </c>
      <c r="O148" s="145" t="s">
        <v>321</v>
      </c>
      <c r="P148" s="53" t="s">
        <v>149</v>
      </c>
      <c r="Q148" s="146"/>
      <c r="R148" s="51"/>
    </row>
    <row r="149" s="1" customFormat="1" ht="42.75" spans="1:18">
      <c r="A149" s="138">
        <v>43</v>
      </c>
      <c r="B149" s="74" t="s">
        <v>499</v>
      </c>
      <c r="C149" s="53" t="s">
        <v>28</v>
      </c>
      <c r="D149" s="54" t="s">
        <v>29</v>
      </c>
      <c r="E149" s="53" t="s">
        <v>324</v>
      </c>
      <c r="F149" s="74" t="s">
        <v>500</v>
      </c>
      <c r="G149" s="62">
        <v>16</v>
      </c>
      <c r="H149" s="74" t="s">
        <v>501</v>
      </c>
      <c r="I149" s="74"/>
      <c r="J149" s="74">
        <v>1</v>
      </c>
      <c r="K149" s="74">
        <v>0.0067</v>
      </c>
      <c r="L149" s="74">
        <v>0.0223</v>
      </c>
      <c r="M149" s="74">
        <v>0.0207</v>
      </c>
      <c r="N149" s="74">
        <v>0.0581</v>
      </c>
      <c r="O149" s="145" t="s">
        <v>321</v>
      </c>
      <c r="P149" s="53" t="s">
        <v>149</v>
      </c>
      <c r="Q149" s="146"/>
      <c r="R149" s="51"/>
    </row>
    <row r="150" s="1" customFormat="1" ht="42.75" spans="1:18">
      <c r="A150" s="138">
        <v>44</v>
      </c>
      <c r="B150" s="53" t="s">
        <v>502</v>
      </c>
      <c r="C150" s="53" t="s">
        <v>28</v>
      </c>
      <c r="D150" s="53" t="s">
        <v>29</v>
      </c>
      <c r="E150" s="53" t="s">
        <v>503</v>
      </c>
      <c r="F150" s="74" t="s">
        <v>504</v>
      </c>
      <c r="G150" s="62">
        <v>33</v>
      </c>
      <c r="H150" s="53" t="s">
        <v>505</v>
      </c>
      <c r="I150" s="53"/>
      <c r="J150" s="53">
        <v>1</v>
      </c>
      <c r="K150" s="53">
        <v>0.0041</v>
      </c>
      <c r="L150" s="53">
        <v>0.0297</v>
      </c>
      <c r="M150" s="53">
        <v>0.0122</v>
      </c>
      <c r="N150" s="53">
        <v>0.1302</v>
      </c>
      <c r="O150" s="145" t="s">
        <v>321</v>
      </c>
      <c r="P150" s="53" t="s">
        <v>63</v>
      </c>
      <c r="Q150" s="146"/>
      <c r="R150" s="51"/>
    </row>
    <row r="151" s="1" customFormat="1" ht="42.75" spans="1:18">
      <c r="A151" s="138">
        <v>45</v>
      </c>
      <c r="B151" s="53" t="s">
        <v>506</v>
      </c>
      <c r="C151" s="53" t="s">
        <v>28</v>
      </c>
      <c r="D151" s="53" t="s">
        <v>29</v>
      </c>
      <c r="E151" s="53" t="s">
        <v>507</v>
      </c>
      <c r="F151" s="74" t="s">
        <v>508</v>
      </c>
      <c r="G151" s="62">
        <v>42</v>
      </c>
      <c r="H151" s="53" t="s">
        <v>509</v>
      </c>
      <c r="I151" s="53"/>
      <c r="J151" s="53">
        <v>1</v>
      </c>
      <c r="K151" s="53">
        <v>0.0025</v>
      </c>
      <c r="L151" s="53">
        <v>0.0058</v>
      </c>
      <c r="M151" s="53" t="s">
        <v>510</v>
      </c>
      <c r="N151" s="53" t="s">
        <v>511</v>
      </c>
      <c r="O151" s="145" t="s">
        <v>321</v>
      </c>
      <c r="P151" s="53" t="s">
        <v>63</v>
      </c>
      <c r="Q151" s="146"/>
      <c r="R151" s="51"/>
    </row>
    <row r="152" s="1" customFormat="1" ht="42.75" spans="1:18">
      <c r="A152" s="138">
        <v>46</v>
      </c>
      <c r="B152" s="53" t="s">
        <v>512</v>
      </c>
      <c r="C152" s="53" t="s">
        <v>28</v>
      </c>
      <c r="D152" s="53" t="s">
        <v>29</v>
      </c>
      <c r="E152" s="53" t="s">
        <v>513</v>
      </c>
      <c r="F152" s="74" t="s">
        <v>514</v>
      </c>
      <c r="G152" s="62">
        <v>60</v>
      </c>
      <c r="H152" s="53" t="s">
        <v>342</v>
      </c>
      <c r="I152" s="53">
        <v>0</v>
      </c>
      <c r="J152" s="53">
        <v>1</v>
      </c>
      <c r="K152" s="53">
        <v>0.0041</v>
      </c>
      <c r="L152" s="53">
        <v>0.0323</v>
      </c>
      <c r="M152" s="53">
        <v>0.0131</v>
      </c>
      <c r="N152" s="53">
        <v>0.0792</v>
      </c>
      <c r="O152" s="145" t="s">
        <v>321</v>
      </c>
      <c r="P152" s="53" t="s">
        <v>178</v>
      </c>
      <c r="Q152" s="146"/>
      <c r="R152" s="51"/>
    </row>
    <row r="153" s="1" customFormat="1" ht="42.75" spans="1:18">
      <c r="A153" s="138">
        <v>47</v>
      </c>
      <c r="B153" s="53" t="s">
        <v>515</v>
      </c>
      <c r="C153" s="53" t="s">
        <v>28</v>
      </c>
      <c r="D153" s="53" t="s">
        <v>29</v>
      </c>
      <c r="E153" s="53" t="s">
        <v>516</v>
      </c>
      <c r="F153" s="74" t="s">
        <v>517</v>
      </c>
      <c r="G153" s="62">
        <v>60</v>
      </c>
      <c r="H153" s="53" t="s">
        <v>342</v>
      </c>
      <c r="I153" s="53">
        <v>0</v>
      </c>
      <c r="J153" s="53">
        <v>1</v>
      </c>
      <c r="K153" s="53">
        <v>0.0056</v>
      </c>
      <c r="L153" s="53">
        <v>0.019</v>
      </c>
      <c r="M153" s="53">
        <v>0.0147</v>
      </c>
      <c r="N153" s="53">
        <v>0.0543</v>
      </c>
      <c r="O153" s="145" t="s">
        <v>321</v>
      </c>
      <c r="P153" s="53" t="s">
        <v>178</v>
      </c>
      <c r="Q153" s="146"/>
      <c r="R153" s="51"/>
    </row>
    <row r="154" s="1" customFormat="1" ht="42.75" spans="1:18">
      <c r="A154" s="138">
        <v>48</v>
      </c>
      <c r="B154" s="53" t="s">
        <v>518</v>
      </c>
      <c r="C154" s="53" t="s">
        <v>28</v>
      </c>
      <c r="D154" s="53" t="s">
        <v>29</v>
      </c>
      <c r="E154" s="53" t="s">
        <v>215</v>
      </c>
      <c r="F154" s="74" t="s">
        <v>519</v>
      </c>
      <c r="G154" s="62">
        <v>70</v>
      </c>
      <c r="H154" s="53" t="s">
        <v>342</v>
      </c>
      <c r="I154" s="53">
        <v>0</v>
      </c>
      <c r="J154" s="53">
        <v>1</v>
      </c>
      <c r="K154" s="53">
        <v>0.0055</v>
      </c>
      <c r="L154" s="53">
        <v>0.0154</v>
      </c>
      <c r="M154" s="53">
        <v>0.0187</v>
      </c>
      <c r="N154" s="53">
        <v>0.0416</v>
      </c>
      <c r="O154" s="145" t="s">
        <v>321</v>
      </c>
      <c r="P154" s="53" t="s">
        <v>178</v>
      </c>
      <c r="Q154" s="146"/>
      <c r="R154" s="51"/>
    </row>
    <row r="155" s="1" customFormat="1" ht="42.75" spans="1:18">
      <c r="A155" s="138">
        <v>49</v>
      </c>
      <c r="B155" s="55" t="s">
        <v>520</v>
      </c>
      <c r="C155" s="53" t="s">
        <v>28</v>
      </c>
      <c r="D155" s="55" t="s">
        <v>29</v>
      </c>
      <c r="E155" s="55" t="s">
        <v>521</v>
      </c>
      <c r="F155" s="150" t="s">
        <v>522</v>
      </c>
      <c r="G155" s="56">
        <v>60</v>
      </c>
      <c r="H155" s="55" t="s">
        <v>342</v>
      </c>
      <c r="I155" s="55">
        <v>0</v>
      </c>
      <c r="J155" s="55">
        <v>1</v>
      </c>
      <c r="K155" s="55">
        <v>0.0048</v>
      </c>
      <c r="L155" s="55">
        <v>0.017</v>
      </c>
      <c r="M155" s="55">
        <v>0.0151</v>
      </c>
      <c r="N155" s="55">
        <v>0.0529</v>
      </c>
      <c r="O155" s="151" t="s">
        <v>321</v>
      </c>
      <c r="P155" s="55" t="s">
        <v>178</v>
      </c>
      <c r="Q155" s="146"/>
      <c r="R155" s="51"/>
    </row>
    <row r="156" s="1" customFormat="1" ht="42.75" spans="1:18">
      <c r="A156" s="138">
        <v>50</v>
      </c>
      <c r="B156" s="67" t="s">
        <v>523</v>
      </c>
      <c r="C156" s="53" t="s">
        <v>28</v>
      </c>
      <c r="D156" s="67" t="s">
        <v>29</v>
      </c>
      <c r="E156" s="67" t="s">
        <v>293</v>
      </c>
      <c r="F156" s="66" t="s">
        <v>524</v>
      </c>
      <c r="G156" s="68">
        <v>132</v>
      </c>
      <c r="H156" s="67" t="s">
        <v>525</v>
      </c>
      <c r="I156" s="67">
        <v>0</v>
      </c>
      <c r="J156" s="67">
        <v>1</v>
      </c>
      <c r="K156" s="67">
        <v>0.0041</v>
      </c>
      <c r="L156" s="67">
        <v>0.0549</v>
      </c>
      <c r="M156" s="67">
        <v>0.0083</v>
      </c>
      <c r="N156" s="67">
        <v>0.199</v>
      </c>
      <c r="O156" s="152" t="s">
        <v>321</v>
      </c>
      <c r="P156" s="67" t="s">
        <v>149</v>
      </c>
      <c r="Q156" s="153"/>
      <c r="R156" s="51"/>
    </row>
    <row r="157" ht="14.25" spans="1:18">
      <c r="A157" s="46" t="s">
        <v>526</v>
      </c>
      <c r="B157" s="47"/>
      <c r="C157" s="48"/>
      <c r="D157" s="48"/>
      <c r="E157" s="48"/>
      <c r="F157" s="154"/>
      <c r="G157" s="155">
        <f>SUM(G158:G178)</f>
        <v>2865.35</v>
      </c>
      <c r="H157" s="25"/>
      <c r="I157" s="156"/>
      <c r="J157" s="156"/>
      <c r="K157" s="26"/>
      <c r="L157" s="26"/>
      <c r="M157" s="26"/>
      <c r="N157" s="26"/>
      <c r="O157" s="157"/>
      <c r="P157" s="157"/>
      <c r="Q157" s="22"/>
      <c r="R157" s="22"/>
    </row>
    <row r="158" s="1" customFormat="1" ht="57" spans="1:18">
      <c r="A158" s="61">
        <v>1</v>
      </c>
      <c r="B158" s="158" t="s">
        <v>527</v>
      </c>
      <c r="C158" s="53" t="s">
        <v>28</v>
      </c>
      <c r="D158" s="159" t="s">
        <v>29</v>
      </c>
      <c r="E158" s="160" t="s">
        <v>528</v>
      </c>
      <c r="F158" s="158" t="s">
        <v>529</v>
      </c>
      <c r="G158" s="161">
        <v>200</v>
      </c>
      <c r="H158" s="158" t="s">
        <v>530</v>
      </c>
      <c r="I158" s="61"/>
      <c r="J158" s="61">
        <v>1</v>
      </c>
      <c r="K158" s="61">
        <v>0.0036</v>
      </c>
      <c r="L158" s="61">
        <v>0.0175</v>
      </c>
      <c r="M158" s="61">
        <v>0.0121</v>
      </c>
      <c r="N158" s="61">
        <v>0.0434</v>
      </c>
      <c r="O158" s="63" t="s">
        <v>40</v>
      </c>
      <c r="P158" s="61" t="s">
        <v>63</v>
      </c>
      <c r="Q158" s="61" t="s">
        <v>35</v>
      </c>
      <c r="R158" s="61"/>
    </row>
    <row r="159" s="1" customFormat="1" ht="42.75" spans="1:18">
      <c r="A159" s="61">
        <v>2</v>
      </c>
      <c r="B159" s="63" t="s">
        <v>531</v>
      </c>
      <c r="C159" s="53" t="s">
        <v>28</v>
      </c>
      <c r="D159" s="61" t="s">
        <v>29</v>
      </c>
      <c r="E159" s="61" t="s">
        <v>532</v>
      </c>
      <c r="F159" s="63" t="s">
        <v>533</v>
      </c>
      <c r="G159" s="62">
        <v>105</v>
      </c>
      <c r="H159" s="64" t="s">
        <v>534</v>
      </c>
      <c r="I159" s="61"/>
      <c r="J159" s="61">
        <v>1</v>
      </c>
      <c r="K159" s="61">
        <v>34</v>
      </c>
      <c r="L159" s="61">
        <v>186</v>
      </c>
      <c r="M159" s="61">
        <v>94</v>
      </c>
      <c r="N159" s="61">
        <v>768</v>
      </c>
      <c r="O159" s="63" t="s">
        <v>40</v>
      </c>
      <c r="P159" s="64" t="s">
        <v>63</v>
      </c>
      <c r="Q159" s="61" t="s">
        <v>35</v>
      </c>
      <c r="R159" s="61"/>
    </row>
    <row r="160" s="1" customFormat="1" ht="57" spans="1:18">
      <c r="A160" s="61">
        <v>3</v>
      </c>
      <c r="B160" s="79" t="s">
        <v>535</v>
      </c>
      <c r="C160" s="53" t="s">
        <v>28</v>
      </c>
      <c r="D160" s="159" t="s">
        <v>29</v>
      </c>
      <c r="E160" s="159" t="s">
        <v>536</v>
      </c>
      <c r="F160" s="79" t="s">
        <v>537</v>
      </c>
      <c r="G160" s="162">
        <v>50</v>
      </c>
      <c r="H160" s="163" t="s">
        <v>538</v>
      </c>
      <c r="I160" s="159">
        <v>1</v>
      </c>
      <c r="J160" s="76"/>
      <c r="K160" s="76">
        <v>0.0019</v>
      </c>
      <c r="L160" s="76">
        <v>0.0185</v>
      </c>
      <c r="M160" s="76">
        <v>0.0072</v>
      </c>
      <c r="N160" s="76">
        <v>0.0483</v>
      </c>
      <c r="O160" s="63" t="s">
        <v>40</v>
      </c>
      <c r="P160" s="77" t="s">
        <v>63</v>
      </c>
      <c r="Q160" s="164" t="s">
        <v>35</v>
      </c>
      <c r="R160" s="61"/>
    </row>
    <row r="161" s="1" customFormat="1" ht="42.75" spans="1:18">
      <c r="A161" s="61">
        <v>4</v>
      </c>
      <c r="B161" s="81" t="s">
        <v>539</v>
      </c>
      <c r="C161" s="53" t="s">
        <v>28</v>
      </c>
      <c r="D161" s="54" t="s">
        <v>29</v>
      </c>
      <c r="E161" s="82" t="s">
        <v>108</v>
      </c>
      <c r="F161" s="81" t="s">
        <v>540</v>
      </c>
      <c r="G161" s="165">
        <v>54</v>
      </c>
      <c r="H161" s="81" t="s">
        <v>541</v>
      </c>
      <c r="I161" s="53">
        <v>0</v>
      </c>
      <c r="J161" s="61"/>
      <c r="K161" s="53">
        <v>0.0045</v>
      </c>
      <c r="L161" s="61"/>
      <c r="M161" s="53">
        <v>0.0106</v>
      </c>
      <c r="N161" s="166"/>
      <c r="O161" s="53" t="s">
        <v>40</v>
      </c>
      <c r="P161" s="53" t="s">
        <v>58</v>
      </c>
      <c r="Q161" s="61" t="s">
        <v>35</v>
      </c>
      <c r="R161" s="61"/>
    </row>
    <row r="162" s="1" customFormat="1" ht="42.75" spans="1:18">
      <c r="A162" s="61">
        <v>5</v>
      </c>
      <c r="B162" s="74" t="s">
        <v>542</v>
      </c>
      <c r="C162" s="53" t="s">
        <v>28</v>
      </c>
      <c r="D162" s="54" t="s">
        <v>29</v>
      </c>
      <c r="E162" s="53" t="s">
        <v>543</v>
      </c>
      <c r="F162" s="74" t="s">
        <v>544</v>
      </c>
      <c r="G162" s="62">
        <v>95</v>
      </c>
      <c r="H162" s="74" t="s">
        <v>541</v>
      </c>
      <c r="I162" s="53">
        <v>0</v>
      </c>
      <c r="J162" s="61"/>
      <c r="K162" s="53">
        <v>0.0423</v>
      </c>
      <c r="L162" s="61"/>
      <c r="M162" s="53">
        <v>0.167</v>
      </c>
      <c r="N162" s="166"/>
      <c r="O162" s="53" t="s">
        <v>40</v>
      </c>
      <c r="P162" s="53" t="s">
        <v>58</v>
      </c>
      <c r="Q162" s="61" t="s">
        <v>35</v>
      </c>
      <c r="R162" s="61"/>
    </row>
    <row r="163" s="1" customFormat="1" ht="42.75" spans="1:18">
      <c r="A163" s="61">
        <v>6</v>
      </c>
      <c r="B163" s="74" t="s">
        <v>545</v>
      </c>
      <c r="C163" s="53" t="s">
        <v>28</v>
      </c>
      <c r="D163" s="54" t="s">
        <v>29</v>
      </c>
      <c r="E163" s="53" t="s">
        <v>434</v>
      </c>
      <c r="F163" s="74" t="s">
        <v>546</v>
      </c>
      <c r="G163" s="62">
        <v>200</v>
      </c>
      <c r="H163" s="74" t="s">
        <v>547</v>
      </c>
      <c r="I163" s="53">
        <v>0</v>
      </c>
      <c r="J163" s="61"/>
      <c r="K163" s="53">
        <v>0.0285</v>
      </c>
      <c r="L163" s="61"/>
      <c r="M163" s="53">
        <v>0.9</v>
      </c>
      <c r="N163" s="166"/>
      <c r="O163" s="53" t="s">
        <v>40</v>
      </c>
      <c r="P163" s="53" t="s">
        <v>58</v>
      </c>
      <c r="Q163" s="61" t="s">
        <v>35</v>
      </c>
      <c r="R163" s="61"/>
    </row>
    <row r="164" s="1" customFormat="1" ht="42.75" spans="1:18">
      <c r="A164" s="61">
        <v>7</v>
      </c>
      <c r="B164" s="74" t="s">
        <v>548</v>
      </c>
      <c r="C164" s="53" t="s">
        <v>28</v>
      </c>
      <c r="D164" s="54" t="s">
        <v>29</v>
      </c>
      <c r="E164" s="53" t="s">
        <v>549</v>
      </c>
      <c r="F164" s="74" t="s">
        <v>550</v>
      </c>
      <c r="G164" s="62">
        <v>102.25</v>
      </c>
      <c r="H164" s="74" t="s">
        <v>551</v>
      </c>
      <c r="I164" s="53">
        <v>1</v>
      </c>
      <c r="J164" s="61"/>
      <c r="K164" s="53">
        <v>0.0841</v>
      </c>
      <c r="L164" s="61"/>
      <c r="M164" s="53">
        <v>0.257</v>
      </c>
      <c r="N164" s="166"/>
      <c r="O164" s="53" t="s">
        <v>40</v>
      </c>
      <c r="P164" s="53" t="s">
        <v>58</v>
      </c>
      <c r="Q164" s="61" t="s">
        <v>35</v>
      </c>
      <c r="R164" s="61"/>
    </row>
    <row r="165" s="1" customFormat="1" ht="42.75" spans="1:18">
      <c r="A165" s="61">
        <v>8</v>
      </c>
      <c r="B165" s="74" t="s">
        <v>552</v>
      </c>
      <c r="C165" s="53" t="s">
        <v>28</v>
      </c>
      <c r="D165" s="54" t="s">
        <v>29</v>
      </c>
      <c r="E165" s="53" t="s">
        <v>447</v>
      </c>
      <c r="F165" s="74" t="s">
        <v>553</v>
      </c>
      <c r="G165" s="62">
        <v>111.8</v>
      </c>
      <c r="H165" s="74" t="s">
        <v>554</v>
      </c>
      <c r="I165" s="53">
        <v>1</v>
      </c>
      <c r="J165" s="61"/>
      <c r="K165" s="53">
        <v>0.05</v>
      </c>
      <c r="L165" s="61"/>
      <c r="M165" s="53">
        <v>0.159</v>
      </c>
      <c r="N165" s="166"/>
      <c r="O165" s="53" t="s">
        <v>40</v>
      </c>
      <c r="P165" s="53" t="s">
        <v>58</v>
      </c>
      <c r="Q165" s="61" t="s">
        <v>35</v>
      </c>
      <c r="R165" s="61"/>
    </row>
    <row r="166" s="1" customFormat="1" ht="42.75" spans="1:18">
      <c r="A166" s="61">
        <v>9</v>
      </c>
      <c r="B166" s="74" t="s">
        <v>555</v>
      </c>
      <c r="C166" s="53" t="s">
        <v>28</v>
      </c>
      <c r="D166" s="54" t="s">
        <v>29</v>
      </c>
      <c r="E166" s="53" t="s">
        <v>556</v>
      </c>
      <c r="F166" s="74" t="s">
        <v>557</v>
      </c>
      <c r="G166" s="62">
        <v>99</v>
      </c>
      <c r="H166" s="74" t="s">
        <v>558</v>
      </c>
      <c r="I166" s="53">
        <v>0</v>
      </c>
      <c r="J166" s="61"/>
      <c r="K166" s="53">
        <v>0.052</v>
      </c>
      <c r="L166" s="61"/>
      <c r="M166" s="53">
        <v>0.167</v>
      </c>
      <c r="N166" s="166"/>
      <c r="O166" s="53" t="s">
        <v>40</v>
      </c>
      <c r="P166" s="53" t="s">
        <v>58</v>
      </c>
      <c r="Q166" s="61" t="s">
        <v>35</v>
      </c>
      <c r="R166" s="61"/>
    </row>
    <row r="167" s="1" customFormat="1" ht="42.75" spans="1:18">
      <c r="A167" s="61">
        <v>10</v>
      </c>
      <c r="B167" s="74" t="s">
        <v>559</v>
      </c>
      <c r="C167" s="53" t="s">
        <v>28</v>
      </c>
      <c r="D167" s="54" t="s">
        <v>29</v>
      </c>
      <c r="E167" s="53" t="s">
        <v>108</v>
      </c>
      <c r="F167" s="74" t="s">
        <v>560</v>
      </c>
      <c r="G167" s="62">
        <v>94.3</v>
      </c>
      <c r="H167" s="74" t="s">
        <v>561</v>
      </c>
      <c r="I167" s="53">
        <v>0</v>
      </c>
      <c r="J167" s="61"/>
      <c r="K167" s="53">
        <v>0.0557</v>
      </c>
      <c r="L167" s="61"/>
      <c r="M167" s="53">
        <v>0.1764</v>
      </c>
      <c r="N167" s="166"/>
      <c r="O167" s="53" t="s">
        <v>40</v>
      </c>
      <c r="P167" s="53" t="s">
        <v>58</v>
      </c>
      <c r="Q167" s="61" t="s">
        <v>35</v>
      </c>
      <c r="R167" s="61"/>
    </row>
    <row r="168" s="1" customFormat="1" ht="42.75" spans="1:18">
      <c r="A168" s="61">
        <v>11</v>
      </c>
      <c r="B168" s="74" t="s">
        <v>562</v>
      </c>
      <c r="C168" s="53" t="s">
        <v>28</v>
      </c>
      <c r="D168" s="54" t="s">
        <v>29</v>
      </c>
      <c r="E168" s="53" t="s">
        <v>563</v>
      </c>
      <c r="F168" s="74" t="s">
        <v>564</v>
      </c>
      <c r="G168" s="62">
        <v>142.5</v>
      </c>
      <c r="H168" s="74" t="s">
        <v>565</v>
      </c>
      <c r="I168" s="53">
        <v>0</v>
      </c>
      <c r="J168" s="61"/>
      <c r="K168" s="53">
        <v>0.0244</v>
      </c>
      <c r="L168" s="61"/>
      <c r="M168" s="53">
        <v>0.0721</v>
      </c>
      <c r="N168" s="166"/>
      <c r="O168" s="53" t="s">
        <v>40</v>
      </c>
      <c r="P168" s="53" t="s">
        <v>58</v>
      </c>
      <c r="Q168" s="61" t="s">
        <v>35</v>
      </c>
      <c r="R168" s="61"/>
    </row>
    <row r="169" s="1" customFormat="1" ht="99.75" spans="1:18">
      <c r="A169" s="61">
        <v>12</v>
      </c>
      <c r="B169" s="63" t="s">
        <v>566</v>
      </c>
      <c r="C169" s="53" t="s">
        <v>28</v>
      </c>
      <c r="D169" s="54" t="s">
        <v>29</v>
      </c>
      <c r="E169" s="61" t="s">
        <v>128</v>
      </c>
      <c r="F169" s="63" t="s">
        <v>567</v>
      </c>
      <c r="G169" s="62">
        <v>200</v>
      </c>
      <c r="H169" s="61" t="s">
        <v>130</v>
      </c>
      <c r="I169" s="61">
        <v>1</v>
      </c>
      <c r="J169" s="61">
        <v>3</v>
      </c>
      <c r="K169" s="61">
        <v>0.0096</v>
      </c>
      <c r="L169" s="61">
        <v>0.023</v>
      </c>
      <c r="M169" s="61">
        <v>0.0163</v>
      </c>
      <c r="N169" s="61">
        <v>0.0723</v>
      </c>
      <c r="O169" s="63" t="s">
        <v>40</v>
      </c>
      <c r="P169" s="63" t="s">
        <v>131</v>
      </c>
      <c r="Q169" s="61" t="s">
        <v>35</v>
      </c>
      <c r="R169" s="61"/>
    </row>
    <row r="170" s="1" customFormat="1" ht="42.75" spans="1:18">
      <c r="A170" s="61">
        <v>13</v>
      </c>
      <c r="B170" s="63" t="s">
        <v>568</v>
      </c>
      <c r="C170" s="53" t="s">
        <v>28</v>
      </c>
      <c r="D170" s="54" t="s">
        <v>29</v>
      </c>
      <c r="E170" s="61" t="s">
        <v>569</v>
      </c>
      <c r="F170" s="63" t="s">
        <v>570</v>
      </c>
      <c r="G170" s="62">
        <v>45</v>
      </c>
      <c r="H170" s="63" t="s">
        <v>571</v>
      </c>
      <c r="I170" s="89"/>
      <c r="J170" s="89">
        <v>1</v>
      </c>
      <c r="K170" s="89">
        <v>0.0024</v>
      </c>
      <c r="L170" s="89">
        <v>0.0409</v>
      </c>
      <c r="M170" s="89">
        <v>0.0028</v>
      </c>
      <c r="N170" s="89">
        <v>0.1304</v>
      </c>
      <c r="O170" s="93" t="s">
        <v>40</v>
      </c>
      <c r="P170" s="132" t="s">
        <v>34</v>
      </c>
      <c r="Q170" s="61" t="s">
        <v>35</v>
      </c>
      <c r="R170" s="61"/>
    </row>
    <row r="171" s="1" customFormat="1" ht="71.25" spans="1:18">
      <c r="A171" s="61">
        <v>14</v>
      </c>
      <c r="B171" s="63" t="s">
        <v>572</v>
      </c>
      <c r="C171" s="53" t="s">
        <v>28</v>
      </c>
      <c r="D171" s="54" t="s">
        <v>29</v>
      </c>
      <c r="E171" s="167" t="s">
        <v>143</v>
      </c>
      <c r="F171" s="63" t="s">
        <v>573</v>
      </c>
      <c r="G171" s="140">
        <v>150</v>
      </c>
      <c r="H171" s="91" t="s">
        <v>574</v>
      </c>
      <c r="I171" s="168"/>
      <c r="J171" s="167">
        <v>1</v>
      </c>
      <c r="K171" s="167">
        <v>0.0019</v>
      </c>
      <c r="L171" s="167">
        <v>0.0433</v>
      </c>
      <c r="M171" s="167">
        <v>0.0029</v>
      </c>
      <c r="N171" s="167">
        <v>0.147</v>
      </c>
      <c r="O171" s="93" t="s">
        <v>40</v>
      </c>
      <c r="P171" s="132" t="s">
        <v>34</v>
      </c>
      <c r="Q171" s="61" t="s">
        <v>35</v>
      </c>
      <c r="R171" s="61"/>
    </row>
    <row r="172" s="1" customFormat="1" ht="57" spans="1:18">
      <c r="A172" s="61">
        <v>15</v>
      </c>
      <c r="B172" s="63" t="s">
        <v>575</v>
      </c>
      <c r="C172" s="53" t="s">
        <v>28</v>
      </c>
      <c r="D172" s="54" t="s">
        <v>29</v>
      </c>
      <c r="E172" s="94" t="s">
        <v>146</v>
      </c>
      <c r="F172" s="63" t="s">
        <v>576</v>
      </c>
      <c r="G172" s="62">
        <v>240</v>
      </c>
      <c r="H172" s="61" t="s">
        <v>577</v>
      </c>
      <c r="I172" s="61"/>
      <c r="J172" s="61">
        <v>1</v>
      </c>
      <c r="K172" s="86">
        <v>0.003</v>
      </c>
      <c r="L172" s="86">
        <v>0.09</v>
      </c>
      <c r="M172" s="86">
        <v>0.0078</v>
      </c>
      <c r="N172" s="86">
        <v>0.2347</v>
      </c>
      <c r="O172" s="63" t="s">
        <v>40</v>
      </c>
      <c r="P172" s="61" t="s">
        <v>149</v>
      </c>
      <c r="Q172" s="61" t="s">
        <v>35</v>
      </c>
      <c r="R172" s="61"/>
    </row>
    <row r="173" s="1" customFormat="1" ht="42.75" spans="1:18">
      <c r="A173" s="61">
        <v>16</v>
      </c>
      <c r="B173" s="169" t="s">
        <v>578</v>
      </c>
      <c r="C173" s="53" t="s">
        <v>28</v>
      </c>
      <c r="D173" s="54" t="s">
        <v>29</v>
      </c>
      <c r="E173" s="166" t="s">
        <v>324</v>
      </c>
      <c r="F173" s="63" t="s">
        <v>579</v>
      </c>
      <c r="G173" s="62">
        <v>145</v>
      </c>
      <c r="H173" s="169" t="s">
        <v>580</v>
      </c>
      <c r="I173" s="61">
        <v>1</v>
      </c>
      <c r="J173" s="61"/>
      <c r="K173" s="86">
        <v>0.0149</v>
      </c>
      <c r="L173" s="86">
        <v>0.0292</v>
      </c>
      <c r="M173" s="86">
        <v>0.0578</v>
      </c>
      <c r="N173" s="86">
        <v>0.0773</v>
      </c>
      <c r="O173" s="93" t="s">
        <v>40</v>
      </c>
      <c r="P173" s="61" t="s">
        <v>149</v>
      </c>
      <c r="Q173" s="61" t="s">
        <v>35</v>
      </c>
      <c r="R173" s="61"/>
    </row>
    <row r="174" s="1" customFormat="1" ht="42.75" spans="1:18">
      <c r="A174" s="61">
        <v>17</v>
      </c>
      <c r="B174" s="63" t="s">
        <v>581</v>
      </c>
      <c r="C174" s="53" t="s">
        <v>28</v>
      </c>
      <c r="D174" s="54" t="s">
        <v>29</v>
      </c>
      <c r="E174" s="61" t="s">
        <v>582</v>
      </c>
      <c r="F174" s="63" t="s">
        <v>583</v>
      </c>
      <c r="G174" s="62">
        <v>350</v>
      </c>
      <c r="H174" s="63" t="s">
        <v>584</v>
      </c>
      <c r="I174" s="61">
        <v>1</v>
      </c>
      <c r="J174" s="61"/>
      <c r="K174" s="61">
        <v>0.0135</v>
      </c>
      <c r="L174" s="61">
        <v>0.0166</v>
      </c>
      <c r="M174" s="61">
        <v>0.0479</v>
      </c>
      <c r="N174" s="61">
        <v>0.0285</v>
      </c>
      <c r="O174" s="61" t="s">
        <v>40</v>
      </c>
      <c r="P174" s="61" t="s">
        <v>160</v>
      </c>
      <c r="Q174" s="61" t="s">
        <v>35</v>
      </c>
      <c r="R174" s="61"/>
    </row>
    <row r="175" s="1" customFormat="1" ht="57" spans="1:18">
      <c r="A175" s="61">
        <v>18</v>
      </c>
      <c r="B175" s="63" t="s">
        <v>585</v>
      </c>
      <c r="C175" s="53" t="s">
        <v>28</v>
      </c>
      <c r="D175" s="54" t="s">
        <v>29</v>
      </c>
      <c r="E175" s="61" t="s">
        <v>170</v>
      </c>
      <c r="F175" s="63" t="s">
        <v>586</v>
      </c>
      <c r="G175" s="62">
        <v>80</v>
      </c>
      <c r="H175" s="99" t="s">
        <v>587</v>
      </c>
      <c r="I175" s="61"/>
      <c r="J175" s="61">
        <v>1</v>
      </c>
      <c r="K175" s="61">
        <v>0.0018</v>
      </c>
      <c r="L175" s="61">
        <v>0.015</v>
      </c>
      <c r="M175" s="61">
        <v>0.0068</v>
      </c>
      <c r="N175" s="61">
        <v>0.0266</v>
      </c>
      <c r="O175" s="61" t="s">
        <v>40</v>
      </c>
      <c r="P175" s="61" t="s">
        <v>160</v>
      </c>
      <c r="Q175" s="61" t="s">
        <v>35</v>
      </c>
      <c r="R175" s="61"/>
    </row>
    <row r="176" s="1" customFormat="1" ht="42.75" spans="1:18">
      <c r="A176" s="61">
        <v>19</v>
      </c>
      <c r="B176" s="63" t="s">
        <v>581</v>
      </c>
      <c r="C176" s="53" t="s">
        <v>28</v>
      </c>
      <c r="D176" s="54" t="s">
        <v>29</v>
      </c>
      <c r="E176" s="61" t="s">
        <v>162</v>
      </c>
      <c r="F176" s="63" t="s">
        <v>588</v>
      </c>
      <c r="G176" s="62">
        <v>160</v>
      </c>
      <c r="H176" s="63" t="s">
        <v>584</v>
      </c>
      <c r="I176" s="61">
        <v>1</v>
      </c>
      <c r="J176" s="61"/>
      <c r="K176" s="61">
        <v>0.0117</v>
      </c>
      <c r="L176" s="61">
        <v>0.0587</v>
      </c>
      <c r="M176" s="61">
        <v>0.0385</v>
      </c>
      <c r="N176" s="61">
        <v>0.1474</v>
      </c>
      <c r="O176" s="61" t="s">
        <v>40</v>
      </c>
      <c r="P176" s="61" t="s">
        <v>160</v>
      </c>
      <c r="Q176" s="61" t="s">
        <v>35</v>
      </c>
      <c r="R176" s="61"/>
    </row>
    <row r="177" s="1" customFormat="1" ht="42.75" spans="1:18">
      <c r="A177" s="61">
        <v>20</v>
      </c>
      <c r="B177" s="170" t="s">
        <v>589</v>
      </c>
      <c r="C177" s="53" t="s">
        <v>28</v>
      </c>
      <c r="D177" s="54" t="s">
        <v>29</v>
      </c>
      <c r="E177" s="67" t="s">
        <v>590</v>
      </c>
      <c r="F177" s="66" t="s">
        <v>591</v>
      </c>
      <c r="G177" s="68">
        <v>80.5</v>
      </c>
      <c r="H177" s="66" t="s">
        <v>592</v>
      </c>
      <c r="I177" s="171">
        <v>1</v>
      </c>
      <c r="J177" s="171">
        <v>0</v>
      </c>
      <c r="K177" s="171">
        <v>0.0066</v>
      </c>
      <c r="L177" s="171">
        <v>0.0249</v>
      </c>
      <c r="M177" s="171">
        <v>0.0242</v>
      </c>
      <c r="N177" s="171">
        <v>0.0891</v>
      </c>
      <c r="O177" s="93" t="s">
        <v>40</v>
      </c>
      <c r="P177" s="67" t="s">
        <v>178</v>
      </c>
      <c r="Q177" s="61" t="s">
        <v>35</v>
      </c>
      <c r="R177" s="61"/>
    </row>
    <row r="178" s="1" customFormat="1" ht="42.75" spans="1:18">
      <c r="A178" s="61">
        <v>21</v>
      </c>
      <c r="B178" s="67" t="s">
        <v>593</v>
      </c>
      <c r="C178" s="53" t="s">
        <v>28</v>
      </c>
      <c r="D178" s="54" t="s">
        <v>29</v>
      </c>
      <c r="E178" s="67" t="s">
        <v>521</v>
      </c>
      <c r="F178" s="66" t="s">
        <v>594</v>
      </c>
      <c r="G178" s="68">
        <v>161</v>
      </c>
      <c r="H178" s="66" t="s">
        <v>592</v>
      </c>
      <c r="I178" s="171">
        <v>0</v>
      </c>
      <c r="J178" s="171">
        <v>1</v>
      </c>
      <c r="K178" s="171">
        <v>0.0046</v>
      </c>
      <c r="L178" s="171">
        <v>0.0243</v>
      </c>
      <c r="M178" s="171">
        <v>0.0169</v>
      </c>
      <c r="N178" s="172">
        <v>0.072</v>
      </c>
      <c r="O178" s="93" t="s">
        <v>40</v>
      </c>
      <c r="P178" s="67" t="s">
        <v>178</v>
      </c>
      <c r="Q178" s="61" t="s">
        <v>35</v>
      </c>
      <c r="R178" s="61"/>
    </row>
    <row r="179" ht="14.25" spans="1:18">
      <c r="A179" s="46" t="s">
        <v>595</v>
      </c>
      <c r="B179" s="47"/>
      <c r="C179" s="48"/>
      <c r="D179" s="48"/>
      <c r="E179" s="48"/>
      <c r="F179" s="173"/>
      <c r="G179" s="174">
        <f>SUM(G180)</f>
        <v>46.8</v>
      </c>
      <c r="H179" s="173"/>
      <c r="I179" s="175"/>
      <c r="J179" s="175"/>
      <c r="K179" s="175"/>
      <c r="L179" s="175"/>
      <c r="M179" s="175"/>
      <c r="N179" s="176"/>
      <c r="O179" s="175"/>
      <c r="P179" s="177"/>
      <c r="Q179" s="22"/>
      <c r="R179" s="22"/>
    </row>
    <row r="180" s="1" customFormat="1" ht="42.75" spans="1:18">
      <c r="A180" s="65">
        <v>1</v>
      </c>
      <c r="B180" s="67" t="s">
        <v>596</v>
      </c>
      <c r="C180" s="53" t="s">
        <v>28</v>
      </c>
      <c r="D180" s="159" t="s">
        <v>29</v>
      </c>
      <c r="E180" s="67" t="s">
        <v>597</v>
      </c>
      <c r="F180" s="66" t="s">
        <v>598</v>
      </c>
      <c r="G180" s="68">
        <v>46.8</v>
      </c>
      <c r="H180" s="66" t="s">
        <v>599</v>
      </c>
      <c r="I180" s="171">
        <v>0</v>
      </c>
      <c r="J180" s="171">
        <v>2</v>
      </c>
      <c r="K180" s="171">
        <v>0.0092</v>
      </c>
      <c r="L180" s="171">
        <v>0.0427</v>
      </c>
      <c r="M180" s="171">
        <v>0.0285</v>
      </c>
      <c r="N180" s="171">
        <v>0.1233</v>
      </c>
      <c r="O180" s="93" t="s">
        <v>40</v>
      </c>
      <c r="P180" s="67" t="s">
        <v>178</v>
      </c>
      <c r="Q180" s="61" t="s">
        <v>35</v>
      </c>
      <c r="R180" s="61"/>
    </row>
    <row r="181" ht="14.25" spans="1:18">
      <c r="A181" s="46" t="s">
        <v>179</v>
      </c>
      <c r="B181" s="47"/>
      <c r="C181" s="48"/>
      <c r="D181" s="48"/>
      <c r="E181" s="48"/>
      <c r="F181" s="178"/>
      <c r="G181" s="155">
        <f>SUM(G182:G231)</f>
        <v>18803</v>
      </c>
      <c r="H181" s="25"/>
      <c r="I181" s="156"/>
      <c r="J181" s="156"/>
      <c r="K181" s="26"/>
      <c r="L181" s="26"/>
      <c r="M181" s="26"/>
      <c r="N181" s="26"/>
      <c r="O181" s="157"/>
      <c r="P181" s="157"/>
      <c r="Q181" s="22"/>
      <c r="R181" s="22"/>
    </row>
    <row r="182" s="2" customFormat="1" ht="42.75" spans="1:18">
      <c r="A182" s="179">
        <v>1</v>
      </c>
      <c r="B182" s="23" t="s">
        <v>600</v>
      </c>
      <c r="C182" s="23" t="s">
        <v>28</v>
      </c>
      <c r="D182" s="23" t="s">
        <v>29</v>
      </c>
      <c r="E182" s="23" t="s">
        <v>601</v>
      </c>
      <c r="F182" s="180" t="s">
        <v>602</v>
      </c>
      <c r="G182" s="24">
        <v>65</v>
      </c>
      <c r="H182" s="23" t="s">
        <v>603</v>
      </c>
      <c r="I182" s="23"/>
      <c r="J182" s="23">
        <v>2</v>
      </c>
      <c r="K182" s="23">
        <v>0.0035</v>
      </c>
      <c r="L182" s="23">
        <v>0.05</v>
      </c>
      <c r="M182" s="23">
        <v>0.0089</v>
      </c>
      <c r="N182" s="23">
        <v>0.159</v>
      </c>
      <c r="O182" s="181" t="s">
        <v>321</v>
      </c>
      <c r="P182" s="181" t="s">
        <v>322</v>
      </c>
      <c r="Q182" s="45"/>
      <c r="R182" s="42" t="s">
        <v>179</v>
      </c>
    </row>
    <row r="183" s="2" customFormat="1" ht="42.75" spans="1:18">
      <c r="A183" s="179">
        <v>2</v>
      </c>
      <c r="B183" s="180" t="s">
        <v>604</v>
      </c>
      <c r="C183" s="23" t="s">
        <v>28</v>
      </c>
      <c r="D183" s="182" t="s">
        <v>29</v>
      </c>
      <c r="E183" s="23" t="s">
        <v>487</v>
      </c>
      <c r="F183" s="180" t="s">
        <v>605</v>
      </c>
      <c r="G183" s="24">
        <v>7</v>
      </c>
      <c r="H183" s="180" t="s">
        <v>606</v>
      </c>
      <c r="I183" s="180"/>
      <c r="J183" s="180">
        <v>6</v>
      </c>
      <c r="K183" s="180">
        <v>0.0041</v>
      </c>
      <c r="L183" s="180">
        <v>0.0594</v>
      </c>
      <c r="M183" s="180">
        <v>0.0083</v>
      </c>
      <c r="N183" s="180">
        <v>0.199</v>
      </c>
      <c r="O183" s="181" t="s">
        <v>321</v>
      </c>
      <c r="P183" s="23" t="s">
        <v>149</v>
      </c>
      <c r="Q183" s="45"/>
      <c r="R183" s="42"/>
    </row>
    <row r="184" s="2" customFormat="1" ht="99.75" spans="1:18">
      <c r="A184" s="179">
        <v>3</v>
      </c>
      <c r="B184" s="23" t="s">
        <v>607</v>
      </c>
      <c r="C184" s="23" t="s">
        <v>28</v>
      </c>
      <c r="D184" s="23" t="s">
        <v>29</v>
      </c>
      <c r="E184" s="23" t="s">
        <v>608</v>
      </c>
      <c r="F184" s="180" t="s">
        <v>609</v>
      </c>
      <c r="G184" s="24">
        <v>30</v>
      </c>
      <c r="H184" s="23" t="s">
        <v>342</v>
      </c>
      <c r="I184" s="23">
        <v>2</v>
      </c>
      <c r="J184" s="23">
        <v>4</v>
      </c>
      <c r="K184" s="23">
        <v>0.0366</v>
      </c>
      <c r="L184" s="23">
        <v>0.1433</v>
      </c>
      <c r="M184" s="23">
        <v>0.1188</v>
      </c>
      <c r="N184" s="23">
        <v>0.4331</v>
      </c>
      <c r="O184" s="181" t="s">
        <v>321</v>
      </c>
      <c r="P184" s="23" t="s">
        <v>178</v>
      </c>
      <c r="Q184" s="45"/>
      <c r="R184" s="42"/>
    </row>
    <row r="185" s="2" customFormat="1" ht="42.75" spans="1:18">
      <c r="A185" s="179">
        <v>4</v>
      </c>
      <c r="B185" s="23" t="s">
        <v>610</v>
      </c>
      <c r="C185" s="23" t="s">
        <v>28</v>
      </c>
      <c r="D185" s="23" t="s">
        <v>29</v>
      </c>
      <c r="E185" s="23" t="s">
        <v>611</v>
      </c>
      <c r="F185" s="180" t="s">
        <v>612</v>
      </c>
      <c r="G185" s="24">
        <v>84</v>
      </c>
      <c r="H185" s="23" t="s">
        <v>613</v>
      </c>
      <c r="I185" s="23">
        <v>1</v>
      </c>
      <c r="J185" s="23"/>
      <c r="K185" s="23">
        <v>0.0066</v>
      </c>
      <c r="L185" s="23">
        <v>0.0212</v>
      </c>
      <c r="M185" s="23">
        <v>0.0196</v>
      </c>
      <c r="N185" s="23">
        <v>0.0541</v>
      </c>
      <c r="O185" s="181" t="s">
        <v>321</v>
      </c>
      <c r="P185" s="23" t="s">
        <v>63</v>
      </c>
      <c r="Q185" s="45"/>
      <c r="R185" s="42"/>
    </row>
    <row r="186" s="2" customFormat="1" ht="42.75" spans="1:18">
      <c r="A186" s="179">
        <v>5</v>
      </c>
      <c r="B186" s="180" t="s">
        <v>614</v>
      </c>
      <c r="C186" s="23" t="s">
        <v>28</v>
      </c>
      <c r="D186" s="182" t="s">
        <v>29</v>
      </c>
      <c r="E186" s="23" t="s">
        <v>615</v>
      </c>
      <c r="F186" s="180" t="s">
        <v>616</v>
      </c>
      <c r="G186" s="24">
        <v>5</v>
      </c>
      <c r="H186" s="180" t="s">
        <v>617</v>
      </c>
      <c r="I186" s="180"/>
      <c r="J186" s="180">
        <v>1</v>
      </c>
      <c r="K186" s="180">
        <v>0.0017</v>
      </c>
      <c r="L186" s="180">
        <v>0.0081</v>
      </c>
      <c r="M186" s="180">
        <v>0.0052</v>
      </c>
      <c r="N186" s="180">
        <v>0.0186</v>
      </c>
      <c r="O186" s="181" t="s">
        <v>321</v>
      </c>
      <c r="P186" s="180" t="s">
        <v>160</v>
      </c>
      <c r="Q186" s="45"/>
      <c r="R186" s="42"/>
    </row>
    <row r="187" s="2" customFormat="1" ht="228" spans="1:18">
      <c r="A187" s="179">
        <v>6</v>
      </c>
      <c r="B187" s="183" t="s">
        <v>618</v>
      </c>
      <c r="C187" s="23" t="s">
        <v>28</v>
      </c>
      <c r="D187" s="184" t="s">
        <v>29</v>
      </c>
      <c r="E187" s="185" t="s">
        <v>619</v>
      </c>
      <c r="F187" s="186" t="s">
        <v>620</v>
      </c>
      <c r="G187" s="187">
        <v>500</v>
      </c>
      <c r="H187" s="188" t="s">
        <v>621</v>
      </c>
      <c r="I187" s="189">
        <v>3</v>
      </c>
      <c r="J187" s="189">
        <v>14</v>
      </c>
      <c r="K187" s="189">
        <v>0.0914</v>
      </c>
      <c r="L187" s="189">
        <v>0.6135</v>
      </c>
      <c r="M187" s="189">
        <v>0.2682</v>
      </c>
      <c r="N187" s="189">
        <v>1.6993</v>
      </c>
      <c r="O187" s="189" t="s">
        <v>313</v>
      </c>
      <c r="P187" s="189" t="s">
        <v>63</v>
      </c>
      <c r="Q187" s="149" t="s">
        <v>35</v>
      </c>
      <c r="R187" s="149"/>
    </row>
    <row r="188" s="2" customFormat="1" ht="42.75" spans="1:18">
      <c r="A188" s="179">
        <v>7</v>
      </c>
      <c r="B188" s="183" t="s">
        <v>622</v>
      </c>
      <c r="C188" s="23" t="s">
        <v>28</v>
      </c>
      <c r="D188" s="184" t="s">
        <v>29</v>
      </c>
      <c r="E188" s="190" t="s">
        <v>146</v>
      </c>
      <c r="F188" s="183" t="s">
        <v>623</v>
      </c>
      <c r="G188" s="24">
        <v>50</v>
      </c>
      <c r="H188" s="190" t="s">
        <v>624</v>
      </c>
      <c r="I188" s="190">
        <v>2</v>
      </c>
      <c r="J188" s="190">
        <v>14</v>
      </c>
      <c r="K188" s="190">
        <v>213</v>
      </c>
      <c r="L188" s="190">
        <v>0.0575</v>
      </c>
      <c r="M188" s="190">
        <v>575</v>
      </c>
      <c r="N188" s="190">
        <v>0.0575</v>
      </c>
      <c r="O188" s="189" t="s">
        <v>313</v>
      </c>
      <c r="P188" s="190" t="s">
        <v>149</v>
      </c>
      <c r="Q188" s="149" t="s">
        <v>35</v>
      </c>
      <c r="R188" s="149"/>
    </row>
    <row r="189" s="2" customFormat="1" ht="71.25" spans="1:18">
      <c r="A189" s="179">
        <v>8</v>
      </c>
      <c r="B189" s="183" t="s">
        <v>625</v>
      </c>
      <c r="C189" s="23" t="s">
        <v>28</v>
      </c>
      <c r="D189" s="184" t="s">
        <v>29</v>
      </c>
      <c r="E189" s="185" t="s">
        <v>626</v>
      </c>
      <c r="F189" s="186" t="s">
        <v>627</v>
      </c>
      <c r="G189" s="187">
        <v>1275</v>
      </c>
      <c r="H189" s="191" t="s">
        <v>628</v>
      </c>
      <c r="I189" s="189">
        <v>0</v>
      </c>
      <c r="J189" s="189">
        <v>3</v>
      </c>
      <c r="K189" s="189">
        <v>0.0013</v>
      </c>
      <c r="L189" s="189">
        <v>0.1837</v>
      </c>
      <c r="M189" s="189">
        <v>0.003</v>
      </c>
      <c r="N189" s="189">
        <v>0.6356</v>
      </c>
      <c r="O189" s="189" t="s">
        <v>313</v>
      </c>
      <c r="P189" s="189" t="s">
        <v>283</v>
      </c>
      <c r="Q189" s="149" t="s">
        <v>35</v>
      </c>
      <c r="R189" s="149"/>
    </row>
    <row r="190" s="2" customFormat="1" ht="57" spans="1:18">
      <c r="A190" s="179">
        <v>9</v>
      </c>
      <c r="B190" s="133" t="s">
        <v>629</v>
      </c>
      <c r="C190" s="23" t="s">
        <v>28</v>
      </c>
      <c r="D190" s="184" t="s">
        <v>29</v>
      </c>
      <c r="E190" s="192" t="s">
        <v>630</v>
      </c>
      <c r="F190" s="133" t="s">
        <v>631</v>
      </c>
      <c r="G190" s="24">
        <v>200</v>
      </c>
      <c r="H190" s="193" t="s">
        <v>632</v>
      </c>
      <c r="I190" s="149">
        <v>0</v>
      </c>
      <c r="J190" s="149">
        <v>1</v>
      </c>
      <c r="K190" s="149">
        <v>0.0056</v>
      </c>
      <c r="L190" s="149">
        <v>0.0301</v>
      </c>
      <c r="M190" s="149">
        <v>0.0157</v>
      </c>
      <c r="N190" s="149">
        <v>0.1543</v>
      </c>
      <c r="O190" s="149" t="s">
        <v>40</v>
      </c>
      <c r="P190" s="149" t="s">
        <v>63</v>
      </c>
      <c r="Q190" s="149" t="s">
        <v>35</v>
      </c>
      <c r="R190" s="149"/>
    </row>
    <row r="191" s="2" customFormat="1" ht="42.75" spans="1:18">
      <c r="A191" s="179">
        <v>10</v>
      </c>
      <c r="B191" s="180" t="s">
        <v>633</v>
      </c>
      <c r="C191" s="23" t="s">
        <v>28</v>
      </c>
      <c r="D191" s="184" t="s">
        <v>29</v>
      </c>
      <c r="E191" s="180" t="s">
        <v>112</v>
      </c>
      <c r="F191" s="180" t="s">
        <v>634</v>
      </c>
      <c r="G191" s="24">
        <v>60</v>
      </c>
      <c r="H191" s="180" t="s">
        <v>635</v>
      </c>
      <c r="I191" s="23">
        <v>0</v>
      </c>
      <c r="J191" s="149"/>
      <c r="K191" s="23">
        <v>0.0015</v>
      </c>
      <c r="L191" s="149"/>
      <c r="M191" s="23">
        <v>0.0036</v>
      </c>
      <c r="N191" s="149"/>
      <c r="O191" s="23" t="s">
        <v>40</v>
      </c>
      <c r="P191" s="23" t="s">
        <v>58</v>
      </c>
      <c r="Q191" s="149" t="s">
        <v>35</v>
      </c>
      <c r="R191" s="149"/>
    </row>
    <row r="192" s="2" customFormat="1" ht="42.75" spans="1:18">
      <c r="A192" s="179">
        <v>11</v>
      </c>
      <c r="B192" s="180" t="s">
        <v>636</v>
      </c>
      <c r="C192" s="23" t="s">
        <v>28</v>
      </c>
      <c r="D192" s="184" t="s">
        <v>29</v>
      </c>
      <c r="E192" s="180" t="s">
        <v>99</v>
      </c>
      <c r="F192" s="180" t="s">
        <v>637</v>
      </c>
      <c r="G192" s="24">
        <v>150</v>
      </c>
      <c r="H192" s="180" t="s">
        <v>635</v>
      </c>
      <c r="I192" s="23">
        <v>0</v>
      </c>
      <c r="J192" s="194"/>
      <c r="K192" s="23">
        <v>0.0045</v>
      </c>
      <c r="L192" s="194"/>
      <c r="M192" s="23">
        <v>0.0106</v>
      </c>
      <c r="N192" s="195"/>
      <c r="O192" s="23" t="s">
        <v>40</v>
      </c>
      <c r="P192" s="196" t="s">
        <v>58</v>
      </c>
      <c r="Q192" s="149" t="s">
        <v>35</v>
      </c>
      <c r="R192" s="149"/>
    </row>
    <row r="193" s="2" customFormat="1" ht="42.75" spans="1:18">
      <c r="A193" s="179">
        <v>12</v>
      </c>
      <c r="B193" s="197" t="s">
        <v>638</v>
      </c>
      <c r="C193" s="23" t="s">
        <v>28</v>
      </c>
      <c r="D193" s="184" t="s">
        <v>29</v>
      </c>
      <c r="E193" s="179" t="s">
        <v>139</v>
      </c>
      <c r="F193" s="133" t="s">
        <v>639</v>
      </c>
      <c r="G193" s="24">
        <v>200</v>
      </c>
      <c r="H193" s="149" t="s">
        <v>640</v>
      </c>
      <c r="I193" s="149">
        <v>0</v>
      </c>
      <c r="J193" s="149">
        <v>1</v>
      </c>
      <c r="K193" s="149">
        <v>0.0034</v>
      </c>
      <c r="L193" s="149">
        <v>0.0395</v>
      </c>
      <c r="M193" s="149">
        <v>0.0135</v>
      </c>
      <c r="N193" s="149">
        <v>0.0892</v>
      </c>
      <c r="O193" s="149" t="s">
        <v>40</v>
      </c>
      <c r="P193" s="149" t="s">
        <v>131</v>
      </c>
      <c r="Q193" s="149" t="s">
        <v>35</v>
      </c>
      <c r="R193" s="149"/>
    </row>
    <row r="194" s="2" customFormat="1" ht="57" spans="1:18">
      <c r="A194" s="179">
        <v>13</v>
      </c>
      <c r="B194" s="133" t="s">
        <v>641</v>
      </c>
      <c r="C194" s="23" t="s">
        <v>28</v>
      </c>
      <c r="D194" s="184" t="s">
        <v>29</v>
      </c>
      <c r="E194" s="149" t="s">
        <v>208</v>
      </c>
      <c r="F194" s="133" t="s">
        <v>642</v>
      </c>
      <c r="G194" s="24">
        <v>200</v>
      </c>
      <c r="H194" s="198" t="s">
        <v>643</v>
      </c>
      <c r="I194" s="149"/>
      <c r="J194" s="149">
        <v>1</v>
      </c>
      <c r="K194" s="149">
        <v>0.001</v>
      </c>
      <c r="L194" s="149">
        <v>0.033</v>
      </c>
      <c r="M194" s="149">
        <v>0.0022</v>
      </c>
      <c r="N194" s="149">
        <v>0.1027</v>
      </c>
      <c r="O194" s="23" t="s">
        <v>40</v>
      </c>
      <c r="P194" s="199" t="s">
        <v>34</v>
      </c>
      <c r="Q194" s="149" t="s">
        <v>35</v>
      </c>
      <c r="R194" s="149"/>
    </row>
    <row r="195" s="2" customFormat="1" ht="42.75" spans="1:18">
      <c r="A195" s="179">
        <v>14</v>
      </c>
      <c r="B195" s="133" t="s">
        <v>644</v>
      </c>
      <c r="C195" s="23" t="s">
        <v>28</v>
      </c>
      <c r="D195" s="184" t="s">
        <v>29</v>
      </c>
      <c r="E195" s="149" t="s">
        <v>388</v>
      </c>
      <c r="F195" s="133" t="s">
        <v>645</v>
      </c>
      <c r="G195" s="24">
        <v>200</v>
      </c>
      <c r="H195" s="198" t="s">
        <v>646</v>
      </c>
      <c r="I195" s="149"/>
      <c r="J195" s="149">
        <v>1</v>
      </c>
      <c r="K195" s="149">
        <v>0.0016</v>
      </c>
      <c r="L195" s="149">
        <v>0.0465</v>
      </c>
      <c r="M195" s="149">
        <v>0.0051</v>
      </c>
      <c r="N195" s="149">
        <v>0.1542</v>
      </c>
      <c r="O195" s="200" t="s">
        <v>40</v>
      </c>
      <c r="P195" s="199" t="s">
        <v>34</v>
      </c>
      <c r="Q195" s="149" t="s">
        <v>35</v>
      </c>
      <c r="R195" s="149"/>
    </row>
    <row r="196" s="2" customFormat="1" ht="42.75" spans="1:18">
      <c r="A196" s="179">
        <v>15</v>
      </c>
      <c r="B196" s="133" t="s">
        <v>647</v>
      </c>
      <c r="C196" s="23" t="s">
        <v>28</v>
      </c>
      <c r="D196" s="184" t="s">
        <v>29</v>
      </c>
      <c r="E196" s="149" t="s">
        <v>371</v>
      </c>
      <c r="F196" s="133" t="s">
        <v>648</v>
      </c>
      <c r="G196" s="24">
        <v>150</v>
      </c>
      <c r="H196" s="198" t="s">
        <v>649</v>
      </c>
      <c r="I196" s="149"/>
      <c r="J196" s="149">
        <v>1</v>
      </c>
      <c r="K196" s="149">
        <v>0.0015</v>
      </c>
      <c r="L196" s="149">
        <v>0.0267</v>
      </c>
      <c r="M196" s="149">
        <v>0.0026</v>
      </c>
      <c r="N196" s="149">
        <v>0.0835</v>
      </c>
      <c r="O196" s="200" t="s">
        <v>40</v>
      </c>
      <c r="P196" s="199" t="s">
        <v>34</v>
      </c>
      <c r="Q196" s="149" t="s">
        <v>35</v>
      </c>
      <c r="R196" s="149"/>
    </row>
    <row r="197" s="2" customFormat="1" ht="57" spans="1:18">
      <c r="A197" s="179">
        <v>16</v>
      </c>
      <c r="B197" s="133" t="s">
        <v>650</v>
      </c>
      <c r="C197" s="23" t="s">
        <v>28</v>
      </c>
      <c r="D197" s="184" t="s">
        <v>29</v>
      </c>
      <c r="E197" s="149" t="s">
        <v>146</v>
      </c>
      <c r="F197" s="133" t="s">
        <v>651</v>
      </c>
      <c r="G197" s="24">
        <v>327</v>
      </c>
      <c r="H197" s="149" t="s">
        <v>652</v>
      </c>
      <c r="I197" s="149">
        <v>2</v>
      </c>
      <c r="J197" s="149">
        <v>3</v>
      </c>
      <c r="K197" s="201">
        <v>0.044</v>
      </c>
      <c r="L197" s="201">
        <v>0.09</v>
      </c>
      <c r="M197" s="201">
        <v>0.176</v>
      </c>
      <c r="N197" s="201">
        <v>0.8347</v>
      </c>
      <c r="O197" s="149" t="s">
        <v>40</v>
      </c>
      <c r="P197" s="149" t="s">
        <v>149</v>
      </c>
      <c r="Q197" s="149" t="s">
        <v>35</v>
      </c>
      <c r="R197" s="149"/>
    </row>
    <row r="198" s="2" customFormat="1" ht="42.75" spans="1:18">
      <c r="A198" s="179">
        <v>17</v>
      </c>
      <c r="B198" s="202" t="s">
        <v>653</v>
      </c>
      <c r="C198" s="23" t="s">
        <v>28</v>
      </c>
      <c r="D198" s="184" t="s">
        <v>29</v>
      </c>
      <c r="E198" s="26" t="s">
        <v>654</v>
      </c>
      <c r="F198" s="133" t="s">
        <v>655</v>
      </c>
      <c r="G198" s="24">
        <v>120</v>
      </c>
      <c r="H198" s="26" t="s">
        <v>656</v>
      </c>
      <c r="I198" s="149"/>
      <c r="J198" s="149">
        <v>1</v>
      </c>
      <c r="K198" s="201">
        <v>0.003</v>
      </c>
      <c r="L198" s="201">
        <v>0.09</v>
      </c>
      <c r="M198" s="201">
        <v>0.0078</v>
      </c>
      <c r="N198" s="201">
        <v>0.2347</v>
      </c>
      <c r="O198" s="200" t="s">
        <v>40</v>
      </c>
      <c r="P198" s="149" t="s">
        <v>149</v>
      </c>
      <c r="Q198" s="149" t="s">
        <v>35</v>
      </c>
      <c r="R198" s="149"/>
    </row>
    <row r="199" s="2" customFormat="1" ht="42.75" spans="1:18">
      <c r="A199" s="179">
        <v>18</v>
      </c>
      <c r="B199" s="133" t="s">
        <v>657</v>
      </c>
      <c r="C199" s="23" t="s">
        <v>28</v>
      </c>
      <c r="D199" s="184" t="s">
        <v>29</v>
      </c>
      <c r="E199" s="149" t="s">
        <v>293</v>
      </c>
      <c r="F199" s="133" t="s">
        <v>658</v>
      </c>
      <c r="G199" s="24">
        <v>270</v>
      </c>
      <c r="H199" s="133" t="s">
        <v>659</v>
      </c>
      <c r="I199" s="149"/>
      <c r="J199" s="149">
        <v>1</v>
      </c>
      <c r="K199" s="201">
        <v>0.0041</v>
      </c>
      <c r="L199" s="201">
        <v>0.0594</v>
      </c>
      <c r="M199" s="201">
        <v>0.0083</v>
      </c>
      <c r="N199" s="201">
        <v>0.199</v>
      </c>
      <c r="O199" s="149" t="s">
        <v>40</v>
      </c>
      <c r="P199" s="190" t="s">
        <v>149</v>
      </c>
      <c r="Q199" s="149" t="s">
        <v>35</v>
      </c>
      <c r="R199" s="149"/>
    </row>
    <row r="200" s="2" customFormat="1" ht="42.75" spans="1:18">
      <c r="A200" s="179">
        <v>19</v>
      </c>
      <c r="B200" s="133" t="s">
        <v>660</v>
      </c>
      <c r="C200" s="23" t="s">
        <v>28</v>
      </c>
      <c r="D200" s="184" t="s">
        <v>29</v>
      </c>
      <c r="E200" s="149" t="s">
        <v>661</v>
      </c>
      <c r="F200" s="133" t="s">
        <v>662</v>
      </c>
      <c r="G200" s="24">
        <v>150</v>
      </c>
      <c r="H200" s="149" t="s">
        <v>663</v>
      </c>
      <c r="I200" s="149"/>
      <c r="J200" s="149">
        <v>1</v>
      </c>
      <c r="K200" s="149">
        <v>0.0037</v>
      </c>
      <c r="L200" s="149">
        <v>0.0211</v>
      </c>
      <c r="M200" s="149">
        <v>0.0117</v>
      </c>
      <c r="N200" s="149">
        <v>0.0463</v>
      </c>
      <c r="O200" s="149" t="s">
        <v>40</v>
      </c>
      <c r="P200" s="190" t="s">
        <v>160</v>
      </c>
      <c r="Q200" s="149" t="s">
        <v>35</v>
      </c>
      <c r="R200" s="149"/>
    </row>
    <row r="201" s="2" customFormat="1" ht="42.75" spans="1:18">
      <c r="A201" s="179">
        <v>20</v>
      </c>
      <c r="B201" s="23" t="s">
        <v>664</v>
      </c>
      <c r="C201" s="23" t="s">
        <v>28</v>
      </c>
      <c r="D201" s="184" t="s">
        <v>29</v>
      </c>
      <c r="E201" s="23" t="s">
        <v>665</v>
      </c>
      <c r="F201" s="180" t="s">
        <v>666</v>
      </c>
      <c r="G201" s="24">
        <v>90</v>
      </c>
      <c r="H201" s="23" t="s">
        <v>667</v>
      </c>
      <c r="I201" s="149"/>
      <c r="J201" s="23">
        <v>1</v>
      </c>
      <c r="K201" s="23">
        <v>0.0022</v>
      </c>
      <c r="L201" s="23">
        <v>0.0342</v>
      </c>
      <c r="M201" s="23">
        <v>0.0042</v>
      </c>
      <c r="N201" s="23">
        <v>0.1</v>
      </c>
      <c r="O201" s="200" t="s">
        <v>40</v>
      </c>
      <c r="P201" s="23" t="s">
        <v>283</v>
      </c>
      <c r="Q201" s="149" t="s">
        <v>35</v>
      </c>
      <c r="R201" s="149"/>
    </row>
    <row r="202" s="2" customFormat="1" ht="57" spans="1:18">
      <c r="A202" s="179">
        <v>21</v>
      </c>
      <c r="B202" s="23" t="s">
        <v>668</v>
      </c>
      <c r="C202" s="23" t="s">
        <v>28</v>
      </c>
      <c r="D202" s="184" t="s">
        <v>29</v>
      </c>
      <c r="E202" s="23" t="s">
        <v>669</v>
      </c>
      <c r="F202" s="180" t="s">
        <v>670</v>
      </c>
      <c r="G202" s="24">
        <v>45</v>
      </c>
      <c r="H202" s="23" t="s">
        <v>671</v>
      </c>
      <c r="I202" s="23"/>
      <c r="J202" s="23">
        <v>2</v>
      </c>
      <c r="K202" s="23">
        <v>0.0047</v>
      </c>
      <c r="L202" s="23">
        <v>0.1999</v>
      </c>
      <c r="M202" s="23">
        <v>0.013</v>
      </c>
      <c r="N202" s="23">
        <v>0.5578</v>
      </c>
      <c r="O202" s="200" t="s">
        <v>40</v>
      </c>
      <c r="P202" s="23" t="s">
        <v>283</v>
      </c>
      <c r="Q202" s="149" t="s">
        <v>35</v>
      </c>
      <c r="R202" s="149"/>
    </row>
    <row r="203" s="2" customFormat="1" ht="42.75" spans="1:18">
      <c r="A203" s="179">
        <v>22</v>
      </c>
      <c r="B203" s="23" t="s">
        <v>672</v>
      </c>
      <c r="C203" s="23" t="s">
        <v>28</v>
      </c>
      <c r="D203" s="184" t="s">
        <v>29</v>
      </c>
      <c r="E203" s="23" t="s">
        <v>673</v>
      </c>
      <c r="F203" s="180" t="s">
        <v>674</v>
      </c>
      <c r="G203" s="24">
        <v>120</v>
      </c>
      <c r="H203" s="23" t="s">
        <v>675</v>
      </c>
      <c r="I203" s="23"/>
      <c r="J203" s="23">
        <v>1</v>
      </c>
      <c r="K203" s="23">
        <v>0.0008</v>
      </c>
      <c r="L203" s="23">
        <v>0.0537</v>
      </c>
      <c r="M203" s="23">
        <v>0.0017</v>
      </c>
      <c r="N203" s="23">
        <v>0.186</v>
      </c>
      <c r="O203" s="200" t="s">
        <v>40</v>
      </c>
      <c r="P203" s="23" t="s">
        <v>283</v>
      </c>
      <c r="Q203" s="149" t="s">
        <v>35</v>
      </c>
      <c r="R203" s="149"/>
    </row>
    <row r="204" s="2" customFormat="1" ht="42.75" spans="1:18">
      <c r="A204" s="179">
        <v>23</v>
      </c>
      <c r="B204" s="192" t="s">
        <v>676</v>
      </c>
      <c r="C204" s="23" t="s">
        <v>28</v>
      </c>
      <c r="D204" s="184" t="s">
        <v>29</v>
      </c>
      <c r="E204" s="149" t="s">
        <v>677</v>
      </c>
      <c r="F204" s="133" t="s">
        <v>678</v>
      </c>
      <c r="G204" s="24">
        <v>58</v>
      </c>
      <c r="H204" s="149" t="s">
        <v>679</v>
      </c>
      <c r="I204" s="149"/>
      <c r="J204" s="149">
        <v>1</v>
      </c>
      <c r="K204" s="149">
        <v>0.0007</v>
      </c>
      <c r="L204" s="149">
        <v>0.1352</v>
      </c>
      <c r="M204" s="149">
        <v>0.0024</v>
      </c>
      <c r="N204" s="149">
        <v>0.35</v>
      </c>
      <c r="O204" s="200" t="s">
        <v>40</v>
      </c>
      <c r="P204" s="23" t="s">
        <v>283</v>
      </c>
      <c r="Q204" s="149" t="s">
        <v>35</v>
      </c>
      <c r="R204" s="149"/>
    </row>
    <row r="205" s="2" customFormat="1" ht="42.75" spans="1:18">
      <c r="A205" s="179">
        <v>24</v>
      </c>
      <c r="B205" s="23" t="s">
        <v>680</v>
      </c>
      <c r="C205" s="23" t="s">
        <v>28</v>
      </c>
      <c r="D205" s="184" t="s">
        <v>29</v>
      </c>
      <c r="E205" s="23" t="s">
        <v>681</v>
      </c>
      <c r="F205" s="180" t="s">
        <v>682</v>
      </c>
      <c r="G205" s="24">
        <v>30</v>
      </c>
      <c r="H205" s="23" t="s">
        <v>683</v>
      </c>
      <c r="I205" s="23"/>
      <c r="J205" s="23">
        <v>1</v>
      </c>
      <c r="K205" s="23">
        <v>0.0011</v>
      </c>
      <c r="L205" s="23">
        <v>0.0503</v>
      </c>
      <c r="M205" s="23">
        <v>0.0028</v>
      </c>
      <c r="N205" s="23">
        <v>0.1486</v>
      </c>
      <c r="O205" s="200" t="s">
        <v>40</v>
      </c>
      <c r="P205" s="23" t="s">
        <v>283</v>
      </c>
      <c r="Q205" s="149" t="s">
        <v>35</v>
      </c>
      <c r="R205" s="149"/>
    </row>
    <row r="206" s="2" customFormat="1" ht="57" spans="1:18">
      <c r="A206" s="179">
        <v>25</v>
      </c>
      <c r="B206" s="23" t="s">
        <v>684</v>
      </c>
      <c r="C206" s="23" t="s">
        <v>28</v>
      </c>
      <c r="D206" s="184" t="s">
        <v>29</v>
      </c>
      <c r="E206" s="23" t="s">
        <v>681</v>
      </c>
      <c r="F206" s="180" t="s">
        <v>685</v>
      </c>
      <c r="G206" s="24">
        <v>100</v>
      </c>
      <c r="H206" s="23" t="s">
        <v>683</v>
      </c>
      <c r="I206" s="23"/>
      <c r="J206" s="23">
        <v>1</v>
      </c>
      <c r="K206" s="23">
        <v>0.0011</v>
      </c>
      <c r="L206" s="23">
        <v>0.0503</v>
      </c>
      <c r="M206" s="23">
        <v>0.0028</v>
      </c>
      <c r="N206" s="23">
        <v>0.1486</v>
      </c>
      <c r="O206" s="200" t="s">
        <v>40</v>
      </c>
      <c r="P206" s="23" t="s">
        <v>283</v>
      </c>
      <c r="Q206" s="149" t="s">
        <v>35</v>
      </c>
      <c r="R206" s="149"/>
    </row>
    <row r="207" s="2" customFormat="1" ht="57" spans="1:18">
      <c r="A207" s="179">
        <v>26</v>
      </c>
      <c r="B207" s="23" t="s">
        <v>686</v>
      </c>
      <c r="C207" s="23" t="s">
        <v>28</v>
      </c>
      <c r="D207" s="184" t="s">
        <v>29</v>
      </c>
      <c r="E207" s="23" t="s">
        <v>681</v>
      </c>
      <c r="F207" s="180" t="s">
        <v>687</v>
      </c>
      <c r="G207" s="24">
        <v>108</v>
      </c>
      <c r="H207" s="23" t="s">
        <v>683</v>
      </c>
      <c r="I207" s="23"/>
      <c r="J207" s="23">
        <v>1</v>
      </c>
      <c r="K207" s="23">
        <v>0.0011</v>
      </c>
      <c r="L207" s="23">
        <v>0.0503</v>
      </c>
      <c r="M207" s="23">
        <v>0.0028</v>
      </c>
      <c r="N207" s="23">
        <v>0.1486</v>
      </c>
      <c r="O207" s="200" t="s">
        <v>40</v>
      </c>
      <c r="P207" s="23" t="s">
        <v>283</v>
      </c>
      <c r="Q207" s="149" t="s">
        <v>35</v>
      </c>
      <c r="R207" s="149"/>
    </row>
    <row r="208" s="2" customFormat="1" ht="42.75" spans="1:18">
      <c r="A208" s="179">
        <v>27</v>
      </c>
      <c r="B208" s="23" t="s">
        <v>688</v>
      </c>
      <c r="C208" s="23" t="s">
        <v>28</v>
      </c>
      <c r="D208" s="184" t="s">
        <v>29</v>
      </c>
      <c r="E208" s="23" t="s">
        <v>400</v>
      </c>
      <c r="F208" s="203" t="s">
        <v>689</v>
      </c>
      <c r="G208" s="24">
        <v>60</v>
      </c>
      <c r="H208" s="156" t="s">
        <v>690</v>
      </c>
      <c r="I208" s="149"/>
      <c r="J208" s="149">
        <v>1</v>
      </c>
      <c r="K208" s="149">
        <v>0.0009</v>
      </c>
      <c r="L208" s="149">
        <v>0.002</v>
      </c>
      <c r="M208" s="149">
        <v>0.0015</v>
      </c>
      <c r="N208" s="149">
        <v>0.007</v>
      </c>
      <c r="O208" s="200" t="s">
        <v>40</v>
      </c>
      <c r="P208" s="23" t="s">
        <v>283</v>
      </c>
      <c r="Q208" s="149" t="s">
        <v>35</v>
      </c>
      <c r="R208" s="149"/>
    </row>
    <row r="209" s="2" customFormat="1" ht="85.5" spans="1:18">
      <c r="A209" s="179">
        <v>28</v>
      </c>
      <c r="B209" s="23" t="s">
        <v>691</v>
      </c>
      <c r="C209" s="23" t="s">
        <v>28</v>
      </c>
      <c r="D209" s="184" t="s">
        <v>29</v>
      </c>
      <c r="E209" s="23" t="s">
        <v>692</v>
      </c>
      <c r="F209" s="203" t="s">
        <v>693</v>
      </c>
      <c r="G209" s="24">
        <v>87</v>
      </c>
      <c r="H209" s="156" t="s">
        <v>694</v>
      </c>
      <c r="I209" s="23"/>
      <c r="J209" s="23">
        <v>3</v>
      </c>
      <c r="K209" s="23">
        <v>0.002</v>
      </c>
      <c r="L209" s="23">
        <v>0.1006</v>
      </c>
      <c r="M209" s="201">
        <v>0.004</v>
      </c>
      <c r="N209" s="23">
        <v>0.373</v>
      </c>
      <c r="O209" s="200" t="s">
        <v>40</v>
      </c>
      <c r="P209" s="23" t="s">
        <v>283</v>
      </c>
      <c r="Q209" s="149" t="s">
        <v>35</v>
      </c>
      <c r="R209" s="149"/>
    </row>
    <row r="210" s="2" customFormat="1" ht="99.75" spans="1:18">
      <c r="A210" s="179">
        <v>29</v>
      </c>
      <c r="B210" s="23" t="s">
        <v>695</v>
      </c>
      <c r="C210" s="23" t="s">
        <v>28</v>
      </c>
      <c r="D210" s="184" t="s">
        <v>29</v>
      </c>
      <c r="E210" s="23" t="s">
        <v>464</v>
      </c>
      <c r="F210" s="180" t="s">
        <v>696</v>
      </c>
      <c r="G210" s="24">
        <v>300</v>
      </c>
      <c r="H210" s="23" t="s">
        <v>697</v>
      </c>
      <c r="I210" s="23"/>
      <c r="J210" s="23">
        <v>1</v>
      </c>
      <c r="K210" s="23">
        <v>0.0004</v>
      </c>
      <c r="L210" s="23">
        <v>0.0496</v>
      </c>
      <c r="M210" s="23">
        <v>0.0011</v>
      </c>
      <c r="N210" s="23">
        <v>0.196</v>
      </c>
      <c r="O210" s="200" t="s">
        <v>40</v>
      </c>
      <c r="P210" s="23" t="s">
        <v>283</v>
      </c>
      <c r="Q210" s="149" t="s">
        <v>35</v>
      </c>
      <c r="R210" s="149"/>
    </row>
    <row r="211" s="2" customFormat="1" ht="42.75" spans="1:18">
      <c r="A211" s="179">
        <v>30</v>
      </c>
      <c r="B211" s="23" t="s">
        <v>698</v>
      </c>
      <c r="C211" s="23" t="s">
        <v>28</v>
      </c>
      <c r="D211" s="184" t="s">
        <v>29</v>
      </c>
      <c r="E211" s="23" t="s">
        <v>699</v>
      </c>
      <c r="F211" s="180" t="s">
        <v>700</v>
      </c>
      <c r="G211" s="24">
        <v>100</v>
      </c>
      <c r="H211" s="23" t="s">
        <v>701</v>
      </c>
      <c r="I211" s="23"/>
      <c r="J211" s="23">
        <v>1</v>
      </c>
      <c r="K211" s="23">
        <v>0.0006</v>
      </c>
      <c r="L211" s="23">
        <v>0.104</v>
      </c>
      <c r="M211" s="23">
        <v>0.0014</v>
      </c>
      <c r="N211" s="23">
        <v>0.3398</v>
      </c>
      <c r="O211" s="200" t="s">
        <v>40</v>
      </c>
      <c r="P211" s="23" t="s">
        <v>283</v>
      </c>
      <c r="Q211" s="149" t="s">
        <v>35</v>
      </c>
      <c r="R211" s="149"/>
    </row>
    <row r="212" s="2" customFormat="1" ht="57" spans="1:18">
      <c r="A212" s="179">
        <v>31</v>
      </c>
      <c r="B212" s="23" t="s">
        <v>702</v>
      </c>
      <c r="C212" s="23" t="s">
        <v>28</v>
      </c>
      <c r="D212" s="184" t="s">
        <v>29</v>
      </c>
      <c r="E212" s="23" t="s">
        <v>359</v>
      </c>
      <c r="F212" s="180" t="s">
        <v>703</v>
      </c>
      <c r="G212" s="24">
        <v>20</v>
      </c>
      <c r="H212" s="23" t="s">
        <v>469</v>
      </c>
      <c r="I212" s="23"/>
      <c r="J212" s="23">
        <v>1</v>
      </c>
      <c r="K212" s="23">
        <v>0.0006</v>
      </c>
      <c r="L212" s="23">
        <v>0.0014</v>
      </c>
      <c r="M212" s="23">
        <v>0.0012</v>
      </c>
      <c r="N212" s="23">
        <v>0.0042</v>
      </c>
      <c r="O212" s="200" t="s">
        <v>40</v>
      </c>
      <c r="P212" s="23" t="s">
        <v>283</v>
      </c>
      <c r="Q212" s="149" t="s">
        <v>35</v>
      </c>
      <c r="R212" s="149"/>
    </row>
    <row r="213" s="2" customFormat="1" ht="42.75" spans="1:18">
      <c r="A213" s="179">
        <v>32</v>
      </c>
      <c r="B213" s="23" t="s">
        <v>704</v>
      </c>
      <c r="C213" s="23" t="s">
        <v>28</v>
      </c>
      <c r="D213" s="184" t="s">
        <v>29</v>
      </c>
      <c r="E213" s="23" t="s">
        <v>464</v>
      </c>
      <c r="F213" s="180" t="s">
        <v>705</v>
      </c>
      <c r="G213" s="24">
        <v>500</v>
      </c>
      <c r="H213" s="23" t="s">
        <v>706</v>
      </c>
      <c r="I213" s="23"/>
      <c r="J213" s="23">
        <v>1</v>
      </c>
      <c r="K213" s="23">
        <v>0.0004</v>
      </c>
      <c r="L213" s="23">
        <v>0.0496</v>
      </c>
      <c r="M213" s="23">
        <v>0.0011</v>
      </c>
      <c r="N213" s="23">
        <v>0.196</v>
      </c>
      <c r="O213" s="200" t="s">
        <v>40</v>
      </c>
      <c r="P213" s="23" t="s">
        <v>283</v>
      </c>
      <c r="Q213" s="149" t="s">
        <v>35</v>
      </c>
      <c r="R213" s="149"/>
    </row>
    <row r="214" s="2" customFormat="1" ht="57" spans="1:18">
      <c r="A214" s="179">
        <v>33</v>
      </c>
      <c r="B214" s="23" t="s">
        <v>707</v>
      </c>
      <c r="C214" s="23" t="s">
        <v>28</v>
      </c>
      <c r="D214" s="184" t="s">
        <v>29</v>
      </c>
      <c r="E214" s="23" t="s">
        <v>708</v>
      </c>
      <c r="F214" s="180" t="s">
        <v>709</v>
      </c>
      <c r="G214" s="24">
        <v>630</v>
      </c>
      <c r="H214" s="23" t="s">
        <v>710</v>
      </c>
      <c r="I214" s="23"/>
      <c r="J214" s="23">
        <v>2</v>
      </c>
      <c r="K214" s="23">
        <v>0.0015</v>
      </c>
      <c r="L214" s="23">
        <v>0.815</v>
      </c>
      <c r="M214" s="23">
        <v>0.0063</v>
      </c>
      <c r="N214" s="23">
        <v>0.25</v>
      </c>
      <c r="O214" s="200" t="s">
        <v>40</v>
      </c>
      <c r="P214" s="23" t="s">
        <v>283</v>
      </c>
      <c r="Q214" s="149" t="s">
        <v>35</v>
      </c>
      <c r="R214" s="149"/>
    </row>
    <row r="215" s="2" customFormat="1" ht="42.75" spans="1:18">
      <c r="A215" s="179">
        <v>34</v>
      </c>
      <c r="B215" s="23" t="s">
        <v>711</v>
      </c>
      <c r="C215" s="23" t="s">
        <v>28</v>
      </c>
      <c r="D215" s="184" t="s">
        <v>29</v>
      </c>
      <c r="E215" s="23" t="s">
        <v>708</v>
      </c>
      <c r="F215" s="180" t="s">
        <v>712</v>
      </c>
      <c r="G215" s="24">
        <v>3200</v>
      </c>
      <c r="H215" s="23" t="s">
        <v>710</v>
      </c>
      <c r="I215" s="23"/>
      <c r="J215" s="23">
        <v>2</v>
      </c>
      <c r="K215" s="23">
        <v>0.0015</v>
      </c>
      <c r="L215" s="23">
        <v>0.0815</v>
      </c>
      <c r="M215" s="23">
        <v>0.0063</v>
      </c>
      <c r="N215" s="23">
        <v>0.25</v>
      </c>
      <c r="O215" s="200" t="s">
        <v>40</v>
      </c>
      <c r="P215" s="23" t="s">
        <v>283</v>
      </c>
      <c r="Q215" s="149" t="s">
        <v>35</v>
      </c>
      <c r="R215" s="149"/>
    </row>
    <row r="216" s="2" customFormat="1" ht="57" spans="1:18">
      <c r="A216" s="179">
        <v>35</v>
      </c>
      <c r="B216" s="23" t="s">
        <v>713</v>
      </c>
      <c r="C216" s="23" t="s">
        <v>28</v>
      </c>
      <c r="D216" s="184" t="s">
        <v>29</v>
      </c>
      <c r="E216" s="23" t="s">
        <v>708</v>
      </c>
      <c r="F216" s="180" t="s">
        <v>714</v>
      </c>
      <c r="G216" s="24">
        <v>1200</v>
      </c>
      <c r="H216" s="23" t="s">
        <v>710</v>
      </c>
      <c r="I216" s="23"/>
      <c r="J216" s="23">
        <v>2</v>
      </c>
      <c r="K216" s="23">
        <v>0.0015</v>
      </c>
      <c r="L216" s="23">
        <v>0.0815</v>
      </c>
      <c r="M216" s="23">
        <v>0.0063</v>
      </c>
      <c r="N216" s="23">
        <v>0.25</v>
      </c>
      <c r="O216" s="200" t="s">
        <v>40</v>
      </c>
      <c r="P216" s="23" t="s">
        <v>283</v>
      </c>
      <c r="Q216" s="149" t="s">
        <v>35</v>
      </c>
      <c r="R216" s="149"/>
    </row>
    <row r="217" s="2" customFormat="1" ht="57" spans="1:18">
      <c r="A217" s="179">
        <v>36</v>
      </c>
      <c r="B217" s="23" t="s">
        <v>715</v>
      </c>
      <c r="C217" s="23" t="s">
        <v>28</v>
      </c>
      <c r="D217" s="184" t="s">
        <v>29</v>
      </c>
      <c r="E217" s="23" t="s">
        <v>359</v>
      </c>
      <c r="F217" s="180" t="s">
        <v>716</v>
      </c>
      <c r="G217" s="24">
        <v>300</v>
      </c>
      <c r="H217" s="23" t="s">
        <v>717</v>
      </c>
      <c r="I217" s="23"/>
      <c r="J217" s="23">
        <v>1</v>
      </c>
      <c r="K217" s="23">
        <v>0.0006</v>
      </c>
      <c r="L217" s="23">
        <v>0.0014</v>
      </c>
      <c r="M217" s="23">
        <v>0.0012</v>
      </c>
      <c r="N217" s="23">
        <v>0.0042</v>
      </c>
      <c r="O217" s="200" t="s">
        <v>40</v>
      </c>
      <c r="P217" s="23" t="s">
        <v>283</v>
      </c>
      <c r="Q217" s="149" t="s">
        <v>35</v>
      </c>
      <c r="R217" s="149"/>
    </row>
    <row r="218" s="2" customFormat="1" ht="42.75" spans="1:18">
      <c r="A218" s="179">
        <v>37</v>
      </c>
      <c r="B218" s="23" t="s">
        <v>718</v>
      </c>
      <c r="C218" s="23" t="s">
        <v>28</v>
      </c>
      <c r="D218" s="184" t="s">
        <v>29</v>
      </c>
      <c r="E218" s="23" t="s">
        <v>359</v>
      </c>
      <c r="F218" s="180" t="s">
        <v>719</v>
      </c>
      <c r="G218" s="24">
        <v>2200</v>
      </c>
      <c r="H218" s="23" t="s">
        <v>720</v>
      </c>
      <c r="I218" s="23"/>
      <c r="J218" s="23">
        <v>1</v>
      </c>
      <c r="K218" s="23">
        <v>0.0006</v>
      </c>
      <c r="L218" s="23">
        <v>0.0014</v>
      </c>
      <c r="M218" s="23">
        <v>0.0012</v>
      </c>
      <c r="N218" s="23">
        <v>0.0042</v>
      </c>
      <c r="O218" s="200" t="s">
        <v>40</v>
      </c>
      <c r="P218" s="23" t="s">
        <v>283</v>
      </c>
      <c r="Q218" s="149" t="s">
        <v>35</v>
      </c>
      <c r="R218" s="149"/>
    </row>
    <row r="219" s="2" customFormat="1" ht="57" spans="1:18">
      <c r="A219" s="179">
        <v>38</v>
      </c>
      <c r="B219" s="23" t="s">
        <v>721</v>
      </c>
      <c r="C219" s="23" t="s">
        <v>28</v>
      </c>
      <c r="D219" s="184" t="s">
        <v>29</v>
      </c>
      <c r="E219" s="23" t="s">
        <v>359</v>
      </c>
      <c r="F219" s="180" t="s">
        <v>722</v>
      </c>
      <c r="G219" s="24">
        <v>1000</v>
      </c>
      <c r="H219" s="23" t="s">
        <v>720</v>
      </c>
      <c r="I219" s="23"/>
      <c r="J219" s="23">
        <v>1</v>
      </c>
      <c r="K219" s="23">
        <v>0.0006</v>
      </c>
      <c r="L219" s="23">
        <v>0.0014</v>
      </c>
      <c r="M219" s="23">
        <v>0.0012</v>
      </c>
      <c r="N219" s="23">
        <v>0.0042</v>
      </c>
      <c r="O219" s="200" t="s">
        <v>40</v>
      </c>
      <c r="P219" s="23" t="s">
        <v>283</v>
      </c>
      <c r="Q219" s="149" t="s">
        <v>35</v>
      </c>
      <c r="R219" s="149"/>
    </row>
    <row r="220" s="2" customFormat="1" ht="57" spans="1:18">
      <c r="A220" s="179">
        <v>39</v>
      </c>
      <c r="B220" s="23" t="s">
        <v>723</v>
      </c>
      <c r="C220" s="23" t="s">
        <v>28</v>
      </c>
      <c r="D220" s="184" t="s">
        <v>29</v>
      </c>
      <c r="E220" s="23" t="s">
        <v>464</v>
      </c>
      <c r="F220" s="180" t="s">
        <v>724</v>
      </c>
      <c r="G220" s="24">
        <v>1000</v>
      </c>
      <c r="H220" s="23" t="s">
        <v>725</v>
      </c>
      <c r="I220" s="23"/>
      <c r="J220" s="23">
        <v>1</v>
      </c>
      <c r="K220" s="23">
        <v>0.0004</v>
      </c>
      <c r="L220" s="23">
        <v>0.0496</v>
      </c>
      <c r="M220" s="23">
        <v>0.0011</v>
      </c>
      <c r="N220" s="23">
        <v>0.196</v>
      </c>
      <c r="O220" s="200" t="s">
        <v>40</v>
      </c>
      <c r="P220" s="23" t="s">
        <v>283</v>
      </c>
      <c r="Q220" s="149" t="s">
        <v>35</v>
      </c>
      <c r="R220" s="149"/>
    </row>
    <row r="221" s="2" customFormat="1" ht="71.25" spans="1:18">
      <c r="A221" s="179">
        <v>40</v>
      </c>
      <c r="B221" s="23" t="s">
        <v>726</v>
      </c>
      <c r="C221" s="23" t="s">
        <v>28</v>
      </c>
      <c r="D221" s="184" t="s">
        <v>29</v>
      </c>
      <c r="E221" s="23" t="s">
        <v>727</v>
      </c>
      <c r="F221" s="180" t="s">
        <v>728</v>
      </c>
      <c r="G221" s="24">
        <v>280</v>
      </c>
      <c r="H221" s="23" t="s">
        <v>720</v>
      </c>
      <c r="I221" s="23"/>
      <c r="J221" s="23">
        <v>3</v>
      </c>
      <c r="K221" s="23">
        <v>0.0018</v>
      </c>
      <c r="L221" s="23">
        <v>0.2519</v>
      </c>
      <c r="M221" s="23">
        <v>0.0052</v>
      </c>
      <c r="N221" s="23">
        <v>0.7038</v>
      </c>
      <c r="O221" s="200" t="s">
        <v>40</v>
      </c>
      <c r="P221" s="23" t="s">
        <v>283</v>
      </c>
      <c r="Q221" s="149" t="s">
        <v>35</v>
      </c>
      <c r="R221" s="149"/>
    </row>
    <row r="222" s="2" customFormat="1" ht="57" spans="1:18">
      <c r="A222" s="179">
        <v>41</v>
      </c>
      <c r="B222" s="23" t="s">
        <v>729</v>
      </c>
      <c r="C222" s="23" t="s">
        <v>28</v>
      </c>
      <c r="D222" s="184" t="s">
        <v>29</v>
      </c>
      <c r="E222" s="23" t="s">
        <v>727</v>
      </c>
      <c r="F222" s="180" t="s">
        <v>730</v>
      </c>
      <c r="G222" s="24">
        <v>600</v>
      </c>
      <c r="H222" s="23" t="s">
        <v>720</v>
      </c>
      <c r="I222" s="23"/>
      <c r="J222" s="23">
        <v>3</v>
      </c>
      <c r="K222" s="23">
        <v>0.0018</v>
      </c>
      <c r="L222" s="23">
        <v>0.2519</v>
      </c>
      <c r="M222" s="23">
        <v>0.0052</v>
      </c>
      <c r="N222" s="23">
        <v>0.7038</v>
      </c>
      <c r="O222" s="200" t="s">
        <v>40</v>
      </c>
      <c r="P222" s="23" t="s">
        <v>283</v>
      </c>
      <c r="Q222" s="149" t="s">
        <v>35</v>
      </c>
      <c r="R222" s="149"/>
    </row>
    <row r="223" s="2" customFormat="1" ht="71.25" spans="1:18">
      <c r="A223" s="179">
        <v>42</v>
      </c>
      <c r="B223" s="23" t="s">
        <v>731</v>
      </c>
      <c r="C223" s="23" t="s">
        <v>28</v>
      </c>
      <c r="D223" s="184" t="s">
        <v>29</v>
      </c>
      <c r="E223" s="23" t="s">
        <v>732</v>
      </c>
      <c r="F223" s="180" t="s">
        <v>733</v>
      </c>
      <c r="G223" s="24">
        <v>72</v>
      </c>
      <c r="H223" s="23" t="s">
        <v>720</v>
      </c>
      <c r="I223" s="23"/>
      <c r="J223" s="23">
        <v>2</v>
      </c>
      <c r="K223" s="23">
        <v>0.0017</v>
      </c>
      <c r="L223" s="23">
        <v>0.1543</v>
      </c>
      <c r="M223" s="23">
        <v>0.0042</v>
      </c>
      <c r="N223" s="23">
        <v>0.4884</v>
      </c>
      <c r="O223" s="200" t="s">
        <v>40</v>
      </c>
      <c r="P223" s="23" t="s">
        <v>283</v>
      </c>
      <c r="Q223" s="149" t="s">
        <v>35</v>
      </c>
      <c r="R223" s="149"/>
    </row>
    <row r="224" s="2" customFormat="1" ht="57" spans="1:18">
      <c r="A224" s="179">
        <v>43</v>
      </c>
      <c r="B224" s="23" t="s">
        <v>734</v>
      </c>
      <c r="C224" s="23" t="s">
        <v>28</v>
      </c>
      <c r="D224" s="184" t="s">
        <v>29</v>
      </c>
      <c r="E224" s="23" t="s">
        <v>732</v>
      </c>
      <c r="F224" s="180" t="s">
        <v>735</v>
      </c>
      <c r="G224" s="24">
        <v>900</v>
      </c>
      <c r="H224" s="23" t="s">
        <v>720</v>
      </c>
      <c r="I224" s="23"/>
      <c r="J224" s="23">
        <v>2</v>
      </c>
      <c r="K224" s="23">
        <v>0.0017</v>
      </c>
      <c r="L224" s="23">
        <v>0.1543</v>
      </c>
      <c r="M224" s="23">
        <v>0.0042</v>
      </c>
      <c r="N224" s="23">
        <v>0.4884</v>
      </c>
      <c r="O224" s="200" t="s">
        <v>40</v>
      </c>
      <c r="P224" s="23" t="s">
        <v>283</v>
      </c>
      <c r="Q224" s="149" t="s">
        <v>35</v>
      </c>
      <c r="R224" s="149"/>
    </row>
    <row r="225" s="2" customFormat="1" ht="71.25" spans="1:18">
      <c r="A225" s="179">
        <v>44</v>
      </c>
      <c r="B225" s="23" t="s">
        <v>736</v>
      </c>
      <c r="C225" s="23" t="s">
        <v>28</v>
      </c>
      <c r="D225" s="184" t="s">
        <v>29</v>
      </c>
      <c r="E225" s="23" t="s">
        <v>464</v>
      </c>
      <c r="F225" s="180" t="s">
        <v>737</v>
      </c>
      <c r="G225" s="24">
        <v>90</v>
      </c>
      <c r="H225" s="23" t="s">
        <v>720</v>
      </c>
      <c r="I225" s="23"/>
      <c r="J225" s="23">
        <v>1</v>
      </c>
      <c r="K225" s="23">
        <v>0.0004</v>
      </c>
      <c r="L225" s="23">
        <v>0.0496</v>
      </c>
      <c r="M225" s="23">
        <v>0.0011</v>
      </c>
      <c r="N225" s="23">
        <v>0.196</v>
      </c>
      <c r="O225" s="200" t="s">
        <v>40</v>
      </c>
      <c r="P225" s="23" t="s">
        <v>283</v>
      </c>
      <c r="Q225" s="149" t="s">
        <v>35</v>
      </c>
      <c r="R225" s="149"/>
    </row>
    <row r="226" s="2" customFormat="1" ht="71.25" spans="1:18">
      <c r="A226" s="179">
        <v>45</v>
      </c>
      <c r="B226" s="23" t="s">
        <v>738</v>
      </c>
      <c r="C226" s="23" t="s">
        <v>28</v>
      </c>
      <c r="D226" s="184" t="s">
        <v>29</v>
      </c>
      <c r="E226" s="23" t="s">
        <v>460</v>
      </c>
      <c r="F226" s="180" t="s">
        <v>739</v>
      </c>
      <c r="G226" s="24">
        <v>450</v>
      </c>
      <c r="H226" s="23" t="s">
        <v>720</v>
      </c>
      <c r="I226" s="23"/>
      <c r="J226" s="23">
        <v>1</v>
      </c>
      <c r="K226" s="23">
        <v>0.0019</v>
      </c>
      <c r="L226" s="23">
        <v>0.0683</v>
      </c>
      <c r="M226" s="23">
        <v>0.0051</v>
      </c>
      <c r="N226" s="23">
        <v>0.1783</v>
      </c>
      <c r="O226" s="200" t="s">
        <v>40</v>
      </c>
      <c r="P226" s="23" t="s">
        <v>283</v>
      </c>
      <c r="Q226" s="149" t="s">
        <v>35</v>
      </c>
      <c r="R226" s="149"/>
    </row>
    <row r="227" s="2" customFormat="1" ht="42.75" spans="1:18">
      <c r="A227" s="179">
        <v>46</v>
      </c>
      <c r="B227" s="23" t="s">
        <v>740</v>
      </c>
      <c r="C227" s="23" t="s">
        <v>28</v>
      </c>
      <c r="D227" s="182" t="s">
        <v>29</v>
      </c>
      <c r="E227" s="23" t="s">
        <v>741</v>
      </c>
      <c r="F227" s="180" t="s">
        <v>742</v>
      </c>
      <c r="G227" s="24">
        <v>550</v>
      </c>
      <c r="H227" s="23" t="s">
        <v>659</v>
      </c>
      <c r="I227" s="23"/>
      <c r="J227" s="23">
        <v>2</v>
      </c>
      <c r="K227" s="23">
        <v>0.0041</v>
      </c>
      <c r="L227" s="23">
        <v>0.0594</v>
      </c>
      <c r="M227" s="23">
        <v>0.0083</v>
      </c>
      <c r="N227" s="23">
        <v>0.199</v>
      </c>
      <c r="O227" s="204" t="s">
        <v>743</v>
      </c>
      <c r="P227" s="61" t="s">
        <v>149</v>
      </c>
      <c r="Q227" s="149"/>
      <c r="R227" s="149"/>
    </row>
    <row r="228" s="2" customFormat="1" ht="42.75" spans="1:18">
      <c r="A228" s="179">
        <v>47</v>
      </c>
      <c r="B228" s="23" t="s">
        <v>744</v>
      </c>
      <c r="C228" s="23" t="s">
        <v>28</v>
      </c>
      <c r="D228" s="182" t="s">
        <v>29</v>
      </c>
      <c r="E228" s="23" t="s">
        <v>146</v>
      </c>
      <c r="F228" s="180" t="s">
        <v>745</v>
      </c>
      <c r="G228" s="24">
        <v>420</v>
      </c>
      <c r="H228" s="23" t="s">
        <v>659</v>
      </c>
      <c r="I228" s="23">
        <v>2</v>
      </c>
      <c r="J228" s="23">
        <v>14</v>
      </c>
      <c r="K228" s="23">
        <v>0.003</v>
      </c>
      <c r="L228" s="23">
        <v>0.09</v>
      </c>
      <c r="M228" s="23">
        <v>0.0078</v>
      </c>
      <c r="N228" s="23">
        <v>0.2347</v>
      </c>
      <c r="O228" s="204" t="s">
        <v>743</v>
      </c>
      <c r="P228" s="23" t="s">
        <v>149</v>
      </c>
      <c r="Q228" s="149"/>
      <c r="R228" s="149"/>
    </row>
    <row r="229" s="2" customFormat="1" ht="42.75" spans="1:18">
      <c r="A229" s="179">
        <v>48</v>
      </c>
      <c r="B229" s="180" t="s">
        <v>746</v>
      </c>
      <c r="C229" s="23" t="s">
        <v>28</v>
      </c>
      <c r="D229" s="184" t="s">
        <v>29</v>
      </c>
      <c r="E229" s="180" t="s">
        <v>99</v>
      </c>
      <c r="F229" s="180" t="s">
        <v>747</v>
      </c>
      <c r="G229" s="24">
        <v>50</v>
      </c>
      <c r="H229" s="180" t="s">
        <v>748</v>
      </c>
      <c r="I229" s="205">
        <v>0</v>
      </c>
      <c r="J229" s="194"/>
      <c r="K229" s="205">
        <v>0.0045</v>
      </c>
      <c r="L229" s="194"/>
      <c r="M229" s="205">
        <v>0.0106</v>
      </c>
      <c r="N229" s="195"/>
      <c r="O229" s="205" t="s">
        <v>40</v>
      </c>
      <c r="P229" s="206" t="s">
        <v>58</v>
      </c>
      <c r="Q229" s="207"/>
      <c r="R229" s="149"/>
    </row>
    <row r="230" s="2" customFormat="1" ht="42.75" spans="1:18">
      <c r="A230" s="179">
        <v>49</v>
      </c>
      <c r="B230" s="133" t="s">
        <v>749</v>
      </c>
      <c r="C230" s="149" t="s">
        <v>28</v>
      </c>
      <c r="D230" s="149" t="s">
        <v>29</v>
      </c>
      <c r="E230" s="149" t="s">
        <v>750</v>
      </c>
      <c r="F230" s="133" t="s">
        <v>751</v>
      </c>
      <c r="G230" s="23">
        <v>100</v>
      </c>
      <c r="H230" s="149" t="s">
        <v>599</v>
      </c>
      <c r="I230" s="149">
        <v>0</v>
      </c>
      <c r="J230" s="149">
        <v>1</v>
      </c>
      <c r="K230" s="42">
        <v>0.0018</v>
      </c>
      <c r="L230" s="42">
        <v>0.0109</v>
      </c>
      <c r="M230" s="149" t="s">
        <v>752</v>
      </c>
      <c r="N230" s="149" t="s">
        <v>753</v>
      </c>
      <c r="O230" s="149" t="s">
        <v>40</v>
      </c>
      <c r="P230" s="198" t="s">
        <v>58</v>
      </c>
      <c r="Q230" s="149" t="s">
        <v>35</v>
      </c>
      <c r="R230" s="149"/>
    </row>
    <row r="231" s="2" customFormat="1" ht="42.75" spans="1:18">
      <c r="A231" s="179">
        <v>50</v>
      </c>
      <c r="B231" s="133" t="s">
        <v>754</v>
      </c>
      <c r="C231" s="149" t="s">
        <v>28</v>
      </c>
      <c r="D231" s="149" t="s">
        <v>29</v>
      </c>
      <c r="E231" s="149" t="s">
        <v>750</v>
      </c>
      <c r="F231" s="133" t="s">
        <v>755</v>
      </c>
      <c r="G231" s="23">
        <v>100</v>
      </c>
      <c r="H231" s="149" t="s">
        <v>599</v>
      </c>
      <c r="I231" s="149">
        <v>0</v>
      </c>
      <c r="J231" s="149">
        <v>1</v>
      </c>
      <c r="K231" s="42">
        <v>0.0018</v>
      </c>
      <c r="L231" s="42">
        <v>0.0109</v>
      </c>
      <c r="M231" s="149" t="s">
        <v>752</v>
      </c>
      <c r="N231" s="149" t="s">
        <v>753</v>
      </c>
      <c r="O231" s="149" t="s">
        <v>40</v>
      </c>
      <c r="P231" s="198" t="s">
        <v>58</v>
      </c>
      <c r="Q231" s="149" t="s">
        <v>35</v>
      </c>
      <c r="R231" s="149"/>
    </row>
    <row r="232" ht="25.5" spans="1:18">
      <c r="A232" s="208" t="s">
        <v>756</v>
      </c>
      <c r="B232" s="209"/>
      <c r="C232" s="210"/>
      <c r="D232" s="210"/>
      <c r="E232" s="211"/>
      <c r="F232" s="212"/>
      <c r="G232" s="213">
        <f t="shared" ref="G232:G235" si="1">SUM(G233)</f>
        <v>150</v>
      </c>
      <c r="H232" s="214"/>
      <c r="I232" s="215"/>
      <c r="J232" s="215"/>
      <c r="K232" s="216"/>
      <c r="L232" s="216"/>
      <c r="M232" s="216"/>
      <c r="N232" s="216"/>
      <c r="O232" s="217"/>
      <c r="P232" s="217"/>
      <c r="Q232" s="218"/>
      <c r="R232" s="218"/>
    </row>
    <row r="233" s="2" customFormat="1" ht="42.75" spans="1:18">
      <c r="A233" s="219">
        <v>1</v>
      </c>
      <c r="B233" s="220" t="s">
        <v>757</v>
      </c>
      <c r="C233" s="23" t="s">
        <v>28</v>
      </c>
      <c r="D233" s="184" t="s">
        <v>29</v>
      </c>
      <c r="E233" s="220" t="s">
        <v>228</v>
      </c>
      <c r="F233" s="221" t="s">
        <v>758</v>
      </c>
      <c r="G233" s="222">
        <v>150</v>
      </c>
      <c r="H233" s="221" t="s">
        <v>759</v>
      </c>
      <c r="I233" s="220" t="s">
        <v>760</v>
      </c>
      <c r="J233" s="220" t="s">
        <v>760</v>
      </c>
      <c r="K233" s="220" t="s">
        <v>760</v>
      </c>
      <c r="L233" s="220" t="s">
        <v>760</v>
      </c>
      <c r="M233" s="220" t="s">
        <v>760</v>
      </c>
      <c r="N233" s="220" t="s">
        <v>760</v>
      </c>
      <c r="O233" s="220" t="s">
        <v>40</v>
      </c>
      <c r="P233" s="220" t="s">
        <v>761</v>
      </c>
      <c r="Q233" s="149" t="s">
        <v>35</v>
      </c>
      <c r="R233" s="219"/>
    </row>
    <row r="234" ht="25.5" spans="1:18">
      <c r="A234" s="208" t="s">
        <v>762</v>
      </c>
      <c r="B234" s="209"/>
      <c r="C234" s="210"/>
      <c r="D234" s="210"/>
      <c r="E234" s="211"/>
      <c r="F234" s="212"/>
      <c r="G234" s="223">
        <f t="shared" si="1"/>
        <v>20</v>
      </c>
      <c r="H234" s="214"/>
      <c r="I234" s="215"/>
      <c r="J234" s="215"/>
      <c r="K234" s="216"/>
      <c r="L234" s="216"/>
      <c r="M234" s="216"/>
      <c r="N234" s="216"/>
      <c r="O234" s="217"/>
      <c r="P234" s="217"/>
      <c r="Q234" s="218"/>
      <c r="R234" s="218"/>
    </row>
    <row r="235" ht="18.75" spans="1:18">
      <c r="A235" s="224" t="s">
        <v>763</v>
      </c>
      <c r="B235" s="225"/>
      <c r="C235" s="226"/>
      <c r="D235" s="226"/>
      <c r="E235" s="226"/>
      <c r="F235" s="212"/>
      <c r="G235" s="227">
        <f t="shared" si="1"/>
        <v>20</v>
      </c>
      <c r="H235" s="214"/>
      <c r="I235" s="215"/>
      <c r="J235" s="215"/>
      <c r="K235" s="216"/>
      <c r="L235" s="216"/>
      <c r="M235" s="216"/>
      <c r="N235" s="216"/>
      <c r="O235" s="217"/>
      <c r="P235" s="217"/>
      <c r="Q235" s="218"/>
      <c r="R235" s="218"/>
    </row>
    <row r="236" s="2" customFormat="1" ht="42.75" spans="1:18">
      <c r="A236" s="224">
        <v>1</v>
      </c>
      <c r="B236" s="183" t="s">
        <v>764</v>
      </c>
      <c r="C236" s="23" t="s">
        <v>28</v>
      </c>
      <c r="D236" s="184" t="s">
        <v>29</v>
      </c>
      <c r="E236" s="190" t="s">
        <v>37</v>
      </c>
      <c r="F236" s="183" t="s">
        <v>765</v>
      </c>
      <c r="G236" s="24">
        <v>20</v>
      </c>
      <c r="H236" s="149" t="s">
        <v>198</v>
      </c>
      <c r="I236" s="190" t="s">
        <v>760</v>
      </c>
      <c r="J236" s="190" t="s">
        <v>760</v>
      </c>
      <c r="K236" s="190" t="s">
        <v>760</v>
      </c>
      <c r="L236" s="190" t="s">
        <v>760</v>
      </c>
      <c r="M236" s="190" t="s">
        <v>760</v>
      </c>
      <c r="N236" s="23">
        <v>0.01</v>
      </c>
      <c r="O236" s="190" t="s">
        <v>40</v>
      </c>
      <c r="P236" s="190" t="s">
        <v>41</v>
      </c>
      <c r="Q236" s="190" t="s">
        <v>35</v>
      </c>
      <c r="R236" s="190"/>
    </row>
    <row r="237" ht="25.5" spans="1:18">
      <c r="A237" s="208" t="s">
        <v>766</v>
      </c>
      <c r="B237" s="209"/>
      <c r="C237" s="210"/>
      <c r="D237" s="210"/>
      <c r="E237" s="211"/>
      <c r="F237" s="228"/>
      <c r="G237" s="229">
        <v>117.75</v>
      </c>
      <c r="H237" s="230"/>
      <c r="I237" s="231"/>
      <c r="J237" s="231"/>
      <c r="K237" s="231"/>
      <c r="L237" s="231"/>
      <c r="M237" s="231"/>
      <c r="N237" s="232"/>
      <c r="O237" s="231"/>
      <c r="P237" s="231"/>
      <c r="Q237" s="231"/>
      <c r="R237" s="231"/>
    </row>
    <row r="238" ht="18.75" spans="1:18">
      <c r="A238" s="224" t="s">
        <v>767</v>
      </c>
      <c r="B238" s="225"/>
      <c r="C238" s="226"/>
      <c r="D238" s="226"/>
      <c r="E238" s="226"/>
      <c r="F238" s="228"/>
      <c r="G238" s="233">
        <f>SUM(G239:G240)</f>
        <v>117.75</v>
      </c>
      <c r="H238" s="230"/>
      <c r="I238" s="231"/>
      <c r="J238" s="231"/>
      <c r="K238" s="231"/>
      <c r="L238" s="231"/>
      <c r="M238" s="231"/>
      <c r="N238" s="232"/>
      <c r="O238" s="231"/>
      <c r="P238" s="231"/>
      <c r="Q238" s="231"/>
      <c r="R238" s="231"/>
    </row>
    <row r="239" s="2" customFormat="1" ht="47.25" spans="1:18">
      <c r="A239" s="224">
        <v>1</v>
      </c>
      <c r="B239" s="234" t="s">
        <v>768</v>
      </c>
      <c r="C239" s="23" t="s">
        <v>28</v>
      </c>
      <c r="D239" s="184" t="s">
        <v>29</v>
      </c>
      <c r="E239" s="235" t="s">
        <v>228</v>
      </c>
      <c r="F239" s="234" t="s">
        <v>769</v>
      </c>
      <c r="G239" s="236">
        <v>58.65</v>
      </c>
      <c r="H239" s="234" t="s">
        <v>770</v>
      </c>
      <c r="I239" s="235">
        <v>13</v>
      </c>
      <c r="J239" s="190" t="s">
        <v>760</v>
      </c>
      <c r="K239" s="190" t="s">
        <v>760</v>
      </c>
      <c r="L239" s="190" t="s">
        <v>760</v>
      </c>
      <c r="M239" s="235">
        <v>0.0391</v>
      </c>
      <c r="N239" s="190" t="s">
        <v>760</v>
      </c>
      <c r="O239" s="235" t="s">
        <v>40</v>
      </c>
      <c r="P239" s="235" t="s">
        <v>41</v>
      </c>
      <c r="Q239" s="190" t="s">
        <v>35</v>
      </c>
      <c r="R239" s="190"/>
    </row>
    <row r="240" s="2" customFormat="1" ht="47.25" spans="1:18">
      <c r="A240" s="224">
        <v>2</v>
      </c>
      <c r="B240" s="234" t="s">
        <v>768</v>
      </c>
      <c r="C240" s="23" t="s">
        <v>28</v>
      </c>
      <c r="D240" s="184" t="s">
        <v>29</v>
      </c>
      <c r="E240" s="235" t="s">
        <v>228</v>
      </c>
      <c r="F240" s="234" t="s">
        <v>771</v>
      </c>
      <c r="G240" s="236">
        <v>59.1</v>
      </c>
      <c r="H240" s="234" t="s">
        <v>770</v>
      </c>
      <c r="I240" s="235">
        <v>13</v>
      </c>
      <c r="J240" s="190" t="s">
        <v>760</v>
      </c>
      <c r="K240" s="190" t="s">
        <v>760</v>
      </c>
      <c r="L240" s="190" t="s">
        <v>760</v>
      </c>
      <c r="M240" s="235">
        <v>0.394</v>
      </c>
      <c r="N240" s="190" t="s">
        <v>760</v>
      </c>
      <c r="O240" s="235" t="s">
        <v>40</v>
      </c>
      <c r="P240" s="235" t="s">
        <v>41</v>
      </c>
      <c r="Q240" s="190" t="s">
        <v>35</v>
      </c>
      <c r="R240" s="190"/>
    </row>
    <row r="241" ht="25.5" spans="1:18">
      <c r="A241" s="208" t="s">
        <v>772</v>
      </c>
      <c r="B241" s="209"/>
      <c r="C241" s="210"/>
      <c r="D241" s="210"/>
      <c r="E241" s="211"/>
      <c r="F241" s="237"/>
      <c r="G241" s="238">
        <f>SUM(G242)</f>
        <v>9</v>
      </c>
      <c r="H241" s="237"/>
      <c r="I241" s="239"/>
      <c r="J241" s="231"/>
      <c r="K241" s="231"/>
      <c r="L241" s="231"/>
      <c r="M241" s="239"/>
      <c r="N241" s="231"/>
      <c r="O241" s="239"/>
      <c r="P241" s="239"/>
      <c r="Q241" s="231"/>
      <c r="R241" s="231"/>
    </row>
    <row r="242" ht="18.75" spans="1:18">
      <c r="A242" s="224" t="s">
        <v>773</v>
      </c>
      <c r="B242" s="225"/>
      <c r="C242" s="226"/>
      <c r="D242" s="226"/>
      <c r="E242" s="226"/>
      <c r="F242" s="237"/>
      <c r="G242" s="240">
        <f>SUM(G243)</f>
        <v>9</v>
      </c>
      <c r="H242" s="237"/>
      <c r="I242" s="239"/>
      <c r="J242" s="231"/>
      <c r="K242" s="231"/>
      <c r="L242" s="231"/>
      <c r="M242" s="239"/>
      <c r="N242" s="231"/>
      <c r="O242" s="239"/>
      <c r="P242" s="239"/>
      <c r="Q242" s="231"/>
      <c r="R242" s="231"/>
    </row>
    <row r="243" s="2" customFormat="1" ht="42.75" spans="1:18">
      <c r="A243" s="42">
        <v>1</v>
      </c>
      <c r="B243" s="23" t="s">
        <v>774</v>
      </c>
      <c r="C243" s="23" t="s">
        <v>28</v>
      </c>
      <c r="D243" s="184" t="s">
        <v>29</v>
      </c>
      <c r="E243" s="23" t="s">
        <v>590</v>
      </c>
      <c r="F243" s="180" t="s">
        <v>775</v>
      </c>
      <c r="G243" s="24">
        <v>9</v>
      </c>
      <c r="H243" s="180" t="s">
        <v>599</v>
      </c>
      <c r="I243" s="43">
        <v>1</v>
      </c>
      <c r="J243" s="43">
        <v>0</v>
      </c>
      <c r="K243" s="43">
        <v>0.0066</v>
      </c>
      <c r="L243" s="43">
        <v>0.0249</v>
      </c>
      <c r="M243" s="43">
        <v>0.0242</v>
      </c>
      <c r="N243" s="43">
        <v>0.0891</v>
      </c>
      <c r="O243" s="149" t="s">
        <v>40</v>
      </c>
      <c r="P243" s="23" t="s">
        <v>178</v>
      </c>
      <c r="Q243" s="190" t="s">
        <v>35</v>
      </c>
      <c r="R243" s="190"/>
    </row>
    <row r="244" ht="25.5" spans="1:18">
      <c r="A244" s="241" t="s">
        <v>776</v>
      </c>
      <c r="B244" s="242"/>
      <c r="C244" s="243"/>
      <c r="D244" s="243"/>
      <c r="E244" s="244"/>
      <c r="F244" s="245"/>
      <c r="G244" s="238">
        <v>317.6</v>
      </c>
      <c r="H244" s="246"/>
      <c r="I244" s="247"/>
      <c r="J244" s="247"/>
      <c r="K244" s="248"/>
      <c r="L244" s="248"/>
      <c r="M244" s="248"/>
      <c r="N244" s="248"/>
      <c r="O244" s="249"/>
      <c r="P244" s="249"/>
      <c r="Q244" s="247"/>
      <c r="R244" s="247"/>
    </row>
    <row r="245" s="2" customFormat="1" ht="42.75" spans="1:18">
      <c r="A245" s="149">
        <v>1</v>
      </c>
      <c r="B245" s="133" t="s">
        <v>777</v>
      </c>
      <c r="C245" s="23" t="s">
        <v>28</v>
      </c>
      <c r="D245" s="184" t="s">
        <v>29</v>
      </c>
      <c r="E245" s="149" t="s">
        <v>37</v>
      </c>
      <c r="F245" s="133" t="s">
        <v>778</v>
      </c>
      <c r="G245" s="236">
        <v>317.6</v>
      </c>
      <c r="H245" s="25" t="s">
        <v>779</v>
      </c>
      <c r="I245" s="149"/>
      <c r="J245" s="149"/>
      <c r="K245" s="26"/>
      <c r="L245" s="26"/>
      <c r="M245" s="43">
        <v>0.0397</v>
      </c>
      <c r="N245" s="26"/>
      <c r="O245" s="149" t="s">
        <v>780</v>
      </c>
      <c r="P245" s="198" t="s">
        <v>41</v>
      </c>
      <c r="Q245" s="190" t="s">
        <v>35</v>
      </c>
      <c r="R245" s="149"/>
    </row>
  </sheetData>
  <protectedRanges>
    <protectedRange sqref="A90" name="区域1"/>
    <protectedRange sqref="E90:F90 B90 D90:E90 E92 D92:E92 D161:D178 D95 D107:D149 D104:D149" name="区域1_1"/>
    <protectedRange sqref="H90" name="区域2"/>
    <protectedRange sqref="P90 O90" name="区域2_1"/>
    <protectedRange sqref="A71:B71 D71:E71 D74:D87 D90 D92 D161:D178 D95 D107:D149 D104:D149" name="区域1_2"/>
    <protectedRange sqref="J71:N71" name="区域2_2"/>
    <protectedRange sqref="E71:F71 B71 D71:E71 D74:D87 D90 D92 D161:D178 D95 D107:D149 D104:D149" name="区域1_3"/>
    <protectedRange sqref="P71" name="区域2_3"/>
    <protectedRange sqref="N38" name="区域2_1_1"/>
    <protectedRange sqref="K39:M39" name="区域2_4"/>
    <protectedRange sqref="N39" name="区域2_1_1_1"/>
  </protectedRanges>
  <autoFilter xmlns:etc="http://www.wps.cn/officeDocument/2017/etCustomData" ref="A7:R245" etc:filterBottomFollowUsedRange="0">
    <extLst/>
  </autoFilter>
  <mergeCells count="45">
    <mergeCell ref="A1:B1"/>
    <mergeCell ref="A2:R2"/>
    <mergeCell ref="H3:N3"/>
    <mergeCell ref="B8:E8"/>
    <mergeCell ref="A9:E9"/>
    <mergeCell ref="A10:E10"/>
    <mergeCell ref="A52:E52"/>
    <mergeCell ref="A65:E65"/>
    <mergeCell ref="A66:E66"/>
    <mergeCell ref="A68:E68"/>
    <mergeCell ref="A70:E70"/>
    <mergeCell ref="A72:E72"/>
    <mergeCell ref="A73:E73"/>
    <mergeCell ref="A88:E88"/>
    <mergeCell ref="A89:E89"/>
    <mergeCell ref="A91:E91"/>
    <mergeCell ref="A93:E93"/>
    <mergeCell ref="A94:E94"/>
    <mergeCell ref="A106:E106"/>
    <mergeCell ref="A157:E157"/>
    <mergeCell ref="A179:E179"/>
    <mergeCell ref="A181:E181"/>
    <mergeCell ref="A232:E232"/>
    <mergeCell ref="A234:E234"/>
    <mergeCell ref="A235:E235"/>
    <mergeCell ref="A237:E237"/>
    <mergeCell ref="A238:E238"/>
    <mergeCell ref="A241:E241"/>
    <mergeCell ref="A242:E242"/>
    <mergeCell ref="A244:E244"/>
    <mergeCell ref="A3:A7"/>
    <mergeCell ref="B3:B7"/>
    <mergeCell ref="C3:C7"/>
    <mergeCell ref="D3:D7"/>
    <mergeCell ref="E3:E7"/>
    <mergeCell ref="F3:F7"/>
    <mergeCell ref="G3:G7"/>
    <mergeCell ref="H4:H7"/>
    <mergeCell ref="O3:O6"/>
    <mergeCell ref="P3:P6"/>
    <mergeCell ref="Q3:Q6"/>
    <mergeCell ref="R3:R6"/>
    <mergeCell ref="I4:J6"/>
    <mergeCell ref="K4:L6"/>
    <mergeCell ref="M4:N6"/>
  </mergeCells>
  <pageMargins left="0.118055555555556" right="0.118055555555556" top="0.236111111111111" bottom="0.472222222222222" header="0.156944444444444" footer="0.5"/>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 rangeCreator="" othersAccessPermission="edit"/>
    <arrUserId title="区域1_1" rangeCreator="" othersAccessPermission="edit"/>
    <arrUserId title="区域2" rangeCreator="" othersAccessPermission="edit"/>
    <arrUserId title="区域2_1" rangeCreator="" othersAccessPermission="edit"/>
    <arrUserId title="区域1_2" rangeCreator="" othersAccessPermission="edit"/>
    <arrUserId title="区域2_2" rangeCreator="" othersAccessPermission="edit"/>
    <arrUserId title="区域1_3" rangeCreator="" othersAccessPermission="edit"/>
    <arrUserId title="区域2_3" rangeCreator="" othersAccessPermission="edit"/>
    <arrUserId title="区域2_1_1" rangeCreator="" othersAccessPermission="edit"/>
    <arrUserId title="区域2_4" rangeCreator="" othersAccessPermission="edit"/>
    <arrUserId title="区域2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2021-12-21T23:11:00Z</dcterms:created>
  <dcterms:modified xsi:type="dcterms:W3CDTF">2026-06-10T16:48:15Z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97F434F307C444F09A1050DC02A5BFB6</vt:lpwstr>
  </property>
  <property fmtid="{D5CDD505-2E9C-101B-9397-08002B2CF9AE}" pid="3" name="KSOProductBuildVer">
    <vt:lpwstr>2052-12.1.2.25882</vt:lpwstr>
  </property>
  <property fmtid="{D5CDD505-2E9C-101B-9397-08002B2CF9AE}" pid="4" name="KSOReadingLayout">
    <vt:bool>true</vt:bool>
  </property>
  <property fmtid="{D5CDD505-2E9C-101B-9397-08002B2CF9AE}" pid="5" name="CalculationRule">
    <vt:i4>0</vt:i4>
  </property>
</Properties>
</file>